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paindore.sharepoint.com/sites/Operations/Shared Documents/General/Price increase/TO 2022/BD/CATERING/"/>
    </mc:Choice>
  </mc:AlternateContent>
  <xr:revisionPtr revIDLastSave="4" documentId="8_{868053C9-B2B7-42B6-991C-886C8E19E7D5}" xr6:coauthVersionLast="47" xr6:coauthVersionMax="47" xr10:uidLastSave="{BB5EF817-E12A-4119-9624-5CDC64EFB8BF}"/>
  <bookViews>
    <workbookView xWindow="-120" yWindow="-120" windowWidth="20730" windowHeight="11160" firstSheet="1" activeTab="1" xr2:uid="{00000000-000D-0000-FFFF-FFFF00000000}"/>
  </bookViews>
  <sheets>
    <sheet name="10%" sheetId="3" state="hidden" r:id="rId1"/>
    <sheet name="New" sheetId="5" r:id="rId2"/>
    <sheet name="15%" sheetId="4" state="hidden" r:id="rId3"/>
    <sheet name="20%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5" l="1"/>
  <c r="E45" i="5"/>
  <c r="E44" i="5"/>
  <c r="E39" i="5"/>
  <c r="K20" i="5"/>
  <c r="K19" i="5"/>
  <c r="K18" i="5"/>
  <c r="K16" i="5"/>
  <c r="E34" i="5"/>
  <c r="E33" i="5"/>
  <c r="E25" i="5"/>
  <c r="E19" i="5"/>
  <c r="E18" i="5"/>
  <c r="E17" i="5"/>
  <c r="E15" i="5"/>
  <c r="E43" i="5"/>
  <c r="E38" i="5"/>
  <c r="E32" i="5"/>
  <c r="E31" i="5"/>
  <c r="E30" i="5"/>
  <c r="E24" i="5"/>
  <c r="E23" i="5"/>
  <c r="E22" i="5"/>
  <c r="E21" i="5"/>
  <c r="E20" i="5"/>
  <c r="K17" i="5"/>
  <c r="E16" i="5"/>
  <c r="K15" i="5"/>
  <c r="C46" i="4"/>
  <c r="E46" i="4" s="1"/>
  <c r="C45" i="4"/>
  <c r="E45" i="4" s="1"/>
  <c r="E47" i="4" s="1"/>
  <c r="C44" i="4"/>
  <c r="E44" i="4" s="1"/>
  <c r="C43" i="4"/>
  <c r="C39" i="4"/>
  <c r="E39" i="4" s="1"/>
  <c r="C38" i="4"/>
  <c r="E38" i="4" s="1"/>
  <c r="K20" i="4"/>
  <c r="K19" i="4"/>
  <c r="E34" i="4"/>
  <c r="E32" i="4"/>
  <c r="E16" i="4"/>
  <c r="E18" i="4"/>
  <c r="E21" i="4"/>
  <c r="E22" i="4"/>
  <c r="E23" i="4"/>
  <c r="E24" i="4"/>
  <c r="E15" i="4"/>
  <c r="E43" i="4"/>
  <c r="E33" i="4"/>
  <c r="E31" i="4"/>
  <c r="E30" i="4"/>
  <c r="E26" i="4"/>
  <c r="E25" i="4"/>
  <c r="E20" i="4"/>
  <c r="E19" i="4"/>
  <c r="K18" i="4"/>
  <c r="K17" i="4"/>
  <c r="E17" i="4"/>
  <c r="K16" i="4"/>
  <c r="K15" i="4"/>
  <c r="E17" i="3"/>
  <c r="I20" i="3"/>
  <c r="K20" i="3" s="1"/>
  <c r="K19" i="3"/>
  <c r="K18" i="3"/>
  <c r="I17" i="3"/>
  <c r="I16" i="3"/>
  <c r="I15" i="3"/>
  <c r="K15" i="3" s="1"/>
  <c r="C46" i="3"/>
  <c r="C45" i="3"/>
  <c r="C44" i="3"/>
  <c r="C43" i="3"/>
  <c r="C39" i="3"/>
  <c r="E39" i="3" s="1"/>
  <c r="C38" i="3"/>
  <c r="E38" i="3" s="1"/>
  <c r="E40" i="3" s="1"/>
  <c r="C34" i="3"/>
  <c r="E34" i="3" s="1"/>
  <c r="C33" i="3"/>
  <c r="C32" i="3"/>
  <c r="E32" i="3" s="1"/>
  <c r="C31" i="3"/>
  <c r="E22" i="3"/>
  <c r="E47" i="3"/>
  <c r="E46" i="3"/>
  <c r="E45" i="3"/>
  <c r="E44" i="3"/>
  <c r="E43" i="3"/>
  <c r="E33" i="3"/>
  <c r="E31" i="3"/>
  <c r="E30" i="3"/>
  <c r="E25" i="3"/>
  <c r="E20" i="3"/>
  <c r="E19" i="3"/>
  <c r="K17" i="3"/>
  <c r="K16" i="3"/>
  <c r="K20" i="2"/>
  <c r="I19" i="2"/>
  <c r="K19" i="2" s="1"/>
  <c r="I18" i="2"/>
  <c r="K18" i="2" s="1"/>
  <c r="I16" i="2"/>
  <c r="K15" i="2"/>
  <c r="C46" i="2"/>
  <c r="C45" i="2"/>
  <c r="E45" i="2" s="1"/>
  <c r="E47" i="2" s="1"/>
  <c r="C44" i="2"/>
  <c r="C43" i="2"/>
  <c r="E43" i="2" s="1"/>
  <c r="C39" i="2"/>
  <c r="E39" i="2" s="1"/>
  <c r="C38" i="2"/>
  <c r="C34" i="2"/>
  <c r="E34" i="2" s="1"/>
  <c r="C33" i="2"/>
  <c r="E33" i="2" s="1"/>
  <c r="C32" i="2"/>
  <c r="E32" i="2" s="1"/>
  <c r="C31" i="2"/>
  <c r="E31" i="2" s="1"/>
  <c r="C30" i="2"/>
  <c r="E16" i="2"/>
  <c r="C17" i="2"/>
  <c r="E17" i="2" s="1"/>
  <c r="C19" i="2"/>
  <c r="C20" i="2"/>
  <c r="E20" i="2" s="1"/>
  <c r="C22" i="2"/>
  <c r="E22" i="2" s="1"/>
  <c r="C23" i="2"/>
  <c r="C24" i="2"/>
  <c r="C25" i="2"/>
  <c r="E25" i="2" s="1"/>
  <c r="C26" i="2"/>
  <c r="E26" i="2" s="1"/>
  <c r="E15" i="2"/>
  <c r="E46" i="2"/>
  <c r="E44" i="2"/>
  <c r="E38" i="2"/>
  <c r="E30" i="2"/>
  <c r="E24" i="2"/>
  <c r="E23" i="2"/>
  <c r="E21" i="2"/>
  <c r="E19" i="2"/>
  <c r="E18" i="2"/>
  <c r="K17" i="2"/>
  <c r="K16" i="2"/>
  <c r="K21" i="5" l="1"/>
  <c r="E47" i="5"/>
  <c r="E40" i="5"/>
  <c r="E35" i="5"/>
  <c r="E26" i="5"/>
  <c r="E40" i="4"/>
  <c r="K21" i="4"/>
  <c r="E35" i="4"/>
  <c r="E27" i="4"/>
  <c r="K21" i="3"/>
  <c r="E35" i="3"/>
  <c r="K21" i="2"/>
  <c r="E35" i="2"/>
  <c r="E40" i="2"/>
  <c r="E27" i="2"/>
  <c r="I24" i="5" l="1"/>
  <c r="I25" i="5" s="1"/>
  <c r="I24" i="4"/>
  <c r="I26" i="4" s="1"/>
  <c r="I24" i="2"/>
  <c r="I26" i="2" s="1"/>
  <c r="I26" i="5" l="1"/>
  <c r="I27" i="5" s="1"/>
  <c r="I25" i="4"/>
  <c r="I27" i="4" s="1"/>
  <c r="I25" i="2"/>
  <c r="I27" i="2" s="1"/>
  <c r="C15" i="3" l="1"/>
  <c r="E15" i="3"/>
  <c r="C18" i="3"/>
  <c r="E18" i="3"/>
  <c r="C16" i="3"/>
  <c r="E16" i="3"/>
  <c r="C26" i="3"/>
  <c r="E26" i="3" s="1"/>
  <c r="C24" i="3"/>
  <c r="E24" i="3"/>
  <c r="C23" i="3"/>
  <c r="E23" i="3"/>
  <c r="C21" i="3"/>
  <c r="E21" i="3"/>
  <c r="E27" i="3" l="1"/>
  <c r="I24" i="3" s="1"/>
  <c r="I25" i="3" l="1"/>
  <c r="I27" i="3" s="1"/>
  <c r="I26" i="3"/>
</calcChain>
</file>

<file path=xl/sharedStrings.xml><?xml version="1.0" encoding="utf-8"?>
<sst xmlns="http://schemas.openxmlformats.org/spreadsheetml/2006/main" count="355" uniqueCount="85">
  <si>
    <t>DATE</t>
  </si>
  <si>
    <t>#</t>
  </si>
  <si>
    <t>Total</t>
  </si>
  <si>
    <t>GRAND TOTAL</t>
  </si>
  <si>
    <t>MANDATORY informations</t>
  </si>
  <si>
    <t>Name</t>
  </si>
  <si>
    <t>Company</t>
  </si>
  <si>
    <t>Phone number</t>
  </si>
  <si>
    <t>Email address</t>
  </si>
  <si>
    <t>HOUR</t>
  </si>
  <si>
    <t xml:space="preserve">Pick up </t>
  </si>
  <si>
    <t>OR</t>
  </si>
  <si>
    <t>Delivery</t>
  </si>
  <si>
    <t>Delivery adress</t>
  </si>
  <si>
    <t>Pick-up Boutique</t>
  </si>
  <si>
    <t>Choose only one Boutique</t>
  </si>
  <si>
    <t>Beverages</t>
  </si>
  <si>
    <t>Price</t>
  </si>
  <si>
    <t>Number of person</t>
  </si>
  <si>
    <t>Price / person</t>
  </si>
  <si>
    <t>Sub -TOTAL</t>
  </si>
  <si>
    <t>Special Instructions* and comments</t>
  </si>
  <si>
    <t>* Please specify allergies here if any</t>
  </si>
  <si>
    <t>TOTAL before taxes</t>
  </si>
  <si>
    <t>GST 5%</t>
  </si>
  <si>
    <t>Thermos of Brewed Coffee (8-10 cups)</t>
  </si>
  <si>
    <t>Assorted Teas (price per bag - min order 6 cups)</t>
  </si>
  <si>
    <t>IMPORTANT NOTICE : points (loyalty card &amp; app) cannot be collected with                               any Catering order.</t>
  </si>
  <si>
    <t>25 The West Mall , Etobicoke, ON</t>
  </si>
  <si>
    <t>200 Wellington Street ,Toronto, ON</t>
  </si>
  <si>
    <t>648 King Street West ,Toronto, ON</t>
  </si>
  <si>
    <t>kingstreet@leduff.ca</t>
  </si>
  <si>
    <t>metrocentre@leduff.ca</t>
  </si>
  <si>
    <t>ken-s1@hotmail.com</t>
  </si>
  <si>
    <t>brioche412@gmail.com</t>
  </si>
  <si>
    <t>BriocheDoree418@hotmail.com</t>
  </si>
  <si>
    <t>5650 Yonge Street, Wilowdale, ON</t>
  </si>
  <si>
    <t>3300 Bloor Street West, Etobicoke, ON</t>
  </si>
  <si>
    <t>Breakfast sandwich platter</t>
  </si>
  <si>
    <t>Baked good platter</t>
  </si>
  <si>
    <t>Muffin platter</t>
  </si>
  <si>
    <t>Mini baked good platter</t>
  </si>
  <si>
    <t>Savory baked good platter</t>
  </si>
  <si>
    <t>Mini savory baked croissant platter</t>
  </si>
  <si>
    <t>Ham and cheese pocket</t>
  </si>
  <si>
    <t>Turkey and swiss pocket</t>
  </si>
  <si>
    <t>Yogurt parfait</t>
  </si>
  <si>
    <t>Fresh fruit salad</t>
  </si>
  <si>
    <t>Breakfast combo</t>
  </si>
  <si>
    <t>Breakfats platter</t>
  </si>
  <si>
    <t>Lunch bag</t>
  </si>
  <si>
    <t>Sandwich platter</t>
  </si>
  <si>
    <t>Side salad</t>
  </si>
  <si>
    <t>Quiche platter</t>
  </si>
  <si>
    <t>Layered salad</t>
  </si>
  <si>
    <t xml:space="preserve">Lunch </t>
  </si>
  <si>
    <t xml:space="preserve">Breakfast </t>
  </si>
  <si>
    <t xml:space="preserve">Dessert </t>
  </si>
  <si>
    <t>Dessert platter</t>
  </si>
  <si>
    <t>Cookie platter</t>
  </si>
  <si>
    <t>À la Carte</t>
  </si>
  <si>
    <t>Fruit and cheese platter</t>
  </si>
  <si>
    <t>Fresh fruit platter</t>
  </si>
  <si>
    <t>Charcuterie platter</t>
  </si>
  <si>
    <t>Crudité platter</t>
  </si>
  <si>
    <t>Spring Water</t>
  </si>
  <si>
    <t>Sparkling Water</t>
  </si>
  <si>
    <t>Bottled juice</t>
  </si>
  <si>
    <t>Soft drink</t>
  </si>
  <si>
    <t>PST 8%</t>
  </si>
  <si>
    <t>879 Bay Street, Toronto, ON</t>
  </si>
  <si>
    <t>brioche422@gmail.com</t>
  </si>
  <si>
    <t>Breakfast platter</t>
  </si>
  <si>
    <t>222 Bay Street, Toronto, ON</t>
  </si>
  <si>
    <t>MANDATORY information</t>
  </si>
  <si>
    <t>Delivery address</t>
  </si>
  <si>
    <t>Turkey and cheese pocket</t>
  </si>
  <si>
    <t>* Please specify allergies or diet restrictions here.</t>
  </si>
  <si>
    <t>TIME</t>
  </si>
  <si>
    <t>Mini savoury croissant platter</t>
  </si>
  <si>
    <t>Organic Tea assortment</t>
  </si>
  <si>
    <r>
      <t xml:space="preserve">Organic Tea assortment </t>
    </r>
    <r>
      <rPr>
        <sz val="9"/>
        <rFont val="Calibri"/>
        <family val="2"/>
        <scheme val="minor"/>
      </rPr>
      <t>(price per bag - min order 6 cups)</t>
    </r>
  </si>
  <si>
    <t>IMPORTANT NOTICE : points (loyalty card &amp; app) cannot be collected with any Catering order.</t>
  </si>
  <si>
    <t>Coffee Thermos  (7 to 10 people)</t>
  </si>
  <si>
    <t>bdtdcentre@gmail.com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</si>
</sst>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1009]mmmm\ d\,\ yyyy;@"/>
    <numFmt numFmtId="166" formatCode="[$-409]h:mm:ss\ AM/PM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u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2" borderId="4" xfId="0" applyNumberFormat="1" applyFill="1" applyBorder="1"/>
    <xf numFmtId="164" fontId="0" fillId="2" borderId="16" xfId="0" applyNumberForma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164" fontId="0" fillId="4" borderId="0" xfId="0" applyNumberFormat="1" applyFill="1" applyBorder="1"/>
    <xf numFmtId="0" fontId="0" fillId="4" borderId="0" xfId="0" applyFill="1"/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9" xfId="0" applyFill="1" applyBorder="1"/>
    <xf numFmtId="164" fontId="0" fillId="3" borderId="20" xfId="0" applyNumberFormat="1" applyFill="1" applyBorder="1"/>
    <xf numFmtId="0" fontId="13" fillId="0" borderId="0" xfId="0" applyFont="1" applyBorder="1" applyAlignment="1">
      <alignment horizontal="right"/>
    </xf>
    <xf numFmtId="0" fontId="0" fillId="3" borderId="21" xfId="0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2" borderId="13" xfId="0" applyNumberFormat="1" applyFill="1" applyBorder="1"/>
    <xf numFmtId="164" fontId="0" fillId="2" borderId="24" xfId="0" applyNumberFormat="1" applyFill="1" applyBorder="1"/>
    <xf numFmtId="164" fontId="0" fillId="2" borderId="22" xfId="0" applyNumberFormat="1" applyFill="1" applyBorder="1"/>
    <xf numFmtId="164" fontId="0" fillId="2" borderId="17" xfId="0" applyNumberFormat="1" applyFill="1" applyBorder="1"/>
    <xf numFmtId="164" fontId="0" fillId="2" borderId="15" xfId="0" applyNumberFormat="1" applyFill="1" applyBorder="1"/>
    <xf numFmtId="0" fontId="8" fillId="0" borderId="0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2" borderId="23" xfId="0" applyFont="1" applyFill="1" applyBorder="1"/>
    <xf numFmtId="164" fontId="0" fillId="2" borderId="1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0" fillId="0" borderId="16" xfId="0" applyNumberFormat="1" applyBorder="1" applyAlignment="1">
      <alignment horizontal="right"/>
    </xf>
    <xf numFmtId="0" fontId="3" fillId="2" borderId="27" xfId="0" applyFont="1" applyFill="1" applyBorder="1"/>
    <xf numFmtId="0" fontId="14" fillId="3" borderId="18" xfId="0" applyFont="1" applyFill="1" applyBorder="1" applyAlignment="1">
      <alignment horizontal="left"/>
    </xf>
    <xf numFmtId="0" fontId="15" fillId="0" borderId="11" xfId="0" applyFont="1" applyBorder="1" applyAlignment="1">
      <alignment vertical="center"/>
    </xf>
    <xf numFmtId="0" fontId="16" fillId="3" borderId="22" xfId="0" applyFont="1" applyFill="1" applyBorder="1"/>
    <xf numFmtId="0" fontId="16" fillId="3" borderId="14" xfId="0" applyFont="1" applyFill="1" applyBorder="1"/>
    <xf numFmtId="0" fontId="16" fillId="3" borderId="17" xfId="0" applyFont="1" applyFill="1" applyBorder="1"/>
    <xf numFmtId="0" fontId="16" fillId="3" borderId="15" xfId="0" applyFont="1" applyFill="1" applyBorder="1"/>
    <xf numFmtId="0" fontId="16" fillId="0" borderId="0" xfId="0" applyFont="1" applyBorder="1"/>
    <xf numFmtId="0" fontId="16" fillId="0" borderId="0" xfId="0" applyFont="1"/>
    <xf numFmtId="0" fontId="17" fillId="2" borderId="4" xfId="0" applyFont="1" applyFill="1" applyBorder="1"/>
    <xf numFmtId="0" fontId="16" fillId="3" borderId="23" xfId="0" applyFont="1" applyFill="1" applyBorder="1"/>
    <xf numFmtId="0" fontId="16" fillId="0" borderId="0" xfId="0" applyFont="1" applyFill="1" applyBorder="1"/>
    <xf numFmtId="0" fontId="16" fillId="3" borderId="22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16" fillId="3" borderId="15" xfId="0" applyFont="1" applyFill="1" applyBorder="1" applyAlignment="1">
      <alignment horizontal="left"/>
    </xf>
    <xf numFmtId="0" fontId="16" fillId="2" borderId="22" xfId="0" applyFont="1" applyFill="1" applyBorder="1"/>
    <xf numFmtId="0" fontId="16" fillId="2" borderId="14" xfId="0" applyFont="1" applyFill="1" applyBorder="1"/>
    <xf numFmtId="1" fontId="16" fillId="0" borderId="0" xfId="0" applyNumberFormat="1" applyFont="1" applyFill="1" applyBorder="1" applyAlignment="1">
      <alignment horizontal="center"/>
    </xf>
    <xf numFmtId="0" fontId="18" fillId="2" borderId="4" xfId="0" applyFont="1" applyFill="1" applyBorder="1"/>
    <xf numFmtId="164" fontId="14" fillId="2" borderId="4" xfId="0" applyNumberFormat="1" applyFont="1" applyFill="1" applyBorder="1"/>
    <xf numFmtId="0" fontId="16" fillId="2" borderId="18" xfId="0" applyFont="1" applyFill="1" applyBorder="1"/>
    <xf numFmtId="164" fontId="16" fillId="2" borderId="22" xfId="0" applyNumberFormat="1" applyFont="1" applyFill="1" applyBorder="1"/>
    <xf numFmtId="0" fontId="0" fillId="0" borderId="0" xfId="0" applyAlignment="1">
      <alignment vertical="center"/>
    </xf>
    <xf numFmtId="0" fontId="0" fillId="2" borderId="22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6" fontId="9" fillId="0" borderId="8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7" fillId="2" borderId="23" xfId="0" applyFont="1" applyFill="1" applyBorder="1"/>
    <xf numFmtId="0" fontId="12" fillId="0" borderId="1" xfId="0" applyFont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2" fillId="0" borderId="0" xfId="1" applyFont="1" applyFill="1" applyBorder="1"/>
    <xf numFmtId="0" fontId="23" fillId="0" borderId="0" xfId="0" applyFont="1" applyFill="1" applyBorder="1"/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2" borderId="28" xfId="0" applyFont="1" applyFill="1" applyBorder="1"/>
    <xf numFmtId="0" fontId="3" fillId="2" borderId="18" xfId="0" applyFont="1" applyFill="1" applyBorder="1"/>
    <xf numFmtId="164" fontId="16" fillId="0" borderId="14" xfId="0" applyNumberFormat="1" applyFont="1" applyFill="1" applyBorder="1"/>
    <xf numFmtId="164" fontId="16" fillId="0" borderId="15" xfId="0" applyNumberFormat="1" applyFont="1" applyFill="1" applyBorder="1"/>
    <xf numFmtId="2" fontId="11" fillId="0" borderId="14" xfId="0" applyNumberFormat="1" applyFont="1" applyFill="1" applyBorder="1" applyAlignment="1">
      <alignment horizontal="center"/>
    </xf>
    <xf numFmtId="0" fontId="16" fillId="6" borderId="14" xfId="0" applyFont="1" applyFill="1" applyBorder="1"/>
    <xf numFmtId="0" fontId="20" fillId="0" borderId="0" xfId="0" applyFont="1" applyFill="1" applyAlignment="1">
      <alignment horizontal="center" vertical="center"/>
    </xf>
    <xf numFmtId="0" fontId="16" fillId="0" borderId="14" xfId="0" applyFont="1" applyFill="1" applyBorder="1"/>
    <xf numFmtId="0" fontId="15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6" fillId="7" borderId="22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9" fillId="5" borderId="0" xfId="0" applyFont="1" applyFill="1" applyAlignment="1">
      <alignment horizontal="center" wrapText="1"/>
    </xf>
    <xf numFmtId="0" fontId="0" fillId="0" borderId="26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BFB7C85-9F3E-4702-AE38-D80F91938C2C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EC3B40CE-0465-41E7-ACA7-7EDA4520C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B161571-5688-4F21-A063-89BE75018C44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55AD9D57-1143-4A48-954F-EF038BD91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55E08AE-A73A-4F70-9DB4-8E840681B34A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2F19DDEE-AA19-42E0-B8D5-DF4692F34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rioche412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ken-s1@hotmail.com" TargetMode="External"/><Relationship Id="rId1" Type="http://schemas.openxmlformats.org/officeDocument/2006/relationships/hyperlink" Target="mailto:metrocentre@leduff.ca" TargetMode="External"/><Relationship Id="rId6" Type="http://schemas.openxmlformats.org/officeDocument/2006/relationships/hyperlink" Target="mailto:bdtdcentre@gmail.com" TargetMode="External"/><Relationship Id="rId5" Type="http://schemas.openxmlformats.org/officeDocument/2006/relationships/hyperlink" Target="mailto:BriocheDoree418@hotmail.com" TargetMode="External"/><Relationship Id="rId4" Type="http://schemas.openxmlformats.org/officeDocument/2006/relationships/hyperlink" Target="mailto:brioche422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C0CC-D230-41CD-AAE8-FB0FA5A01FC4}">
  <dimension ref="A1:K47"/>
  <sheetViews>
    <sheetView topLeftCell="A11" workbookViewId="0">
      <selection activeCell="D24" sqref="D24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5703125" style="1" customWidth="1"/>
    <col min="5" max="5" width="11.42578125" style="1"/>
    <col min="6" max="6" width="2.28515625" style="1" customWidth="1"/>
    <col min="7" max="7" width="5.7109375" style="1" customWidth="1"/>
    <col min="8" max="8" width="44.140625" style="1" bestFit="1" customWidth="1"/>
    <col min="9" max="9" width="12.5703125" style="1" customWidth="1"/>
    <col min="10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14" t="s">
        <v>4</v>
      </c>
      <c r="D2" s="114"/>
      <c r="E2" s="114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15"/>
      <c r="D3" s="116"/>
      <c r="E3" s="117"/>
      <c r="F3" s="5"/>
      <c r="G3" s="5"/>
      <c r="H3" s="6"/>
      <c r="I3" s="92"/>
      <c r="J3" s="89"/>
      <c r="K3" s="6"/>
    </row>
    <row r="4" spans="1:11" ht="18" customHeight="1" x14ac:dyDescent="0.25">
      <c r="A4" s="6"/>
      <c r="B4" s="10" t="s">
        <v>6</v>
      </c>
      <c r="C4" s="118"/>
      <c r="D4" s="118"/>
      <c r="E4" s="118"/>
      <c r="F4" s="16"/>
      <c r="G4" s="4"/>
      <c r="H4" s="93" t="s">
        <v>30</v>
      </c>
      <c r="I4" s="91" t="s">
        <v>31</v>
      </c>
      <c r="J4" s="90"/>
      <c r="K4" s="87"/>
    </row>
    <row r="5" spans="1:11" ht="18" customHeight="1" x14ac:dyDescent="0.35">
      <c r="B5" s="10" t="s">
        <v>7</v>
      </c>
      <c r="C5" s="118"/>
      <c r="D5" s="118"/>
      <c r="E5" s="118"/>
      <c r="F5" s="16"/>
      <c r="G5" s="3"/>
      <c r="H5" s="93" t="s">
        <v>29</v>
      </c>
      <c r="I5" s="91" t="s">
        <v>32</v>
      </c>
      <c r="J5" s="90"/>
      <c r="K5" s="87"/>
    </row>
    <row r="6" spans="1:11" ht="18" customHeight="1" x14ac:dyDescent="0.35">
      <c r="B6" s="10" t="s">
        <v>8</v>
      </c>
      <c r="C6" s="119"/>
      <c r="D6" s="120"/>
      <c r="E6" s="121"/>
      <c r="F6" s="17"/>
      <c r="G6" s="3"/>
      <c r="H6" s="93" t="s">
        <v>28</v>
      </c>
      <c r="I6" s="91" t="s">
        <v>33</v>
      </c>
      <c r="J6" s="90"/>
      <c r="K6" s="87"/>
    </row>
    <row r="7" spans="1:11" ht="18" customHeight="1" x14ac:dyDescent="0.35">
      <c r="B7" s="3"/>
      <c r="C7" s="74"/>
      <c r="D7" s="74"/>
      <c r="E7" s="74"/>
      <c r="F7" s="3"/>
      <c r="G7" s="3"/>
      <c r="H7" s="93" t="s">
        <v>36</v>
      </c>
      <c r="I7" s="91" t="s">
        <v>34</v>
      </c>
      <c r="J7" s="90"/>
      <c r="K7" s="87"/>
    </row>
    <row r="8" spans="1:11" ht="18" customHeight="1" x14ac:dyDescent="0.35">
      <c r="B8" s="3"/>
      <c r="C8" s="75" t="s">
        <v>0</v>
      </c>
      <c r="D8" s="75" t="s">
        <v>9</v>
      </c>
      <c r="E8" s="76"/>
      <c r="F8" s="4"/>
      <c r="G8" s="3"/>
      <c r="H8" s="93" t="s">
        <v>70</v>
      </c>
      <c r="I8" s="91" t="s">
        <v>71</v>
      </c>
      <c r="J8" s="90"/>
      <c r="K8" s="87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94" t="s">
        <v>37</v>
      </c>
      <c r="I9" s="91" t="s">
        <v>35</v>
      </c>
      <c r="J9" s="90"/>
      <c r="K9" s="87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H10" s="42"/>
      <c r="I10" s="91"/>
      <c r="J10" s="90"/>
      <c r="K10" s="85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84"/>
      <c r="K11" s="85"/>
    </row>
    <row r="12" spans="1:11" ht="18" customHeight="1" x14ac:dyDescent="0.25">
      <c r="B12" s="10" t="s">
        <v>13</v>
      </c>
      <c r="C12" s="115"/>
      <c r="D12" s="116"/>
      <c r="E12" s="117"/>
      <c r="F12" s="5"/>
      <c r="H12" s="44"/>
      <c r="I12" s="43"/>
      <c r="J12" s="72"/>
      <c r="K12" s="85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1">
        <f>D15*1.1</f>
        <v>8.745000000000001</v>
      </c>
      <c r="D15" s="46">
        <v>7.95</v>
      </c>
      <c r="E15" s="46">
        <f>C15*D15</f>
        <v>69.522750000000016</v>
      </c>
      <c r="F15" s="20"/>
      <c r="G15" s="73">
        <v>22</v>
      </c>
      <c r="H15" s="65" t="s">
        <v>25</v>
      </c>
      <c r="I15" s="101">
        <f t="shared" ref="I15:I20" si="0">J15*1.1</f>
        <v>21.945</v>
      </c>
      <c r="J15" s="39">
        <v>19.95</v>
      </c>
      <c r="K15" s="39">
        <f>I15*J15</f>
        <v>437.80275</v>
      </c>
    </row>
    <row r="16" spans="1:11" x14ac:dyDescent="0.25">
      <c r="A16" s="22">
        <v>2</v>
      </c>
      <c r="B16" s="54" t="s">
        <v>49</v>
      </c>
      <c r="C16" s="101">
        <f t="shared" ref="C16:C26" si="1">D16*1.1</f>
        <v>4.3450000000000006</v>
      </c>
      <c r="D16" s="46">
        <v>3.95</v>
      </c>
      <c r="E16" s="46">
        <f t="shared" ref="E16" si="2">C16*D16</f>
        <v>17.162750000000003</v>
      </c>
      <c r="F16" s="20"/>
      <c r="G16" s="48">
        <v>23</v>
      </c>
      <c r="H16" s="66" t="s">
        <v>26</v>
      </c>
      <c r="I16" s="101">
        <f t="shared" si="0"/>
        <v>2.75</v>
      </c>
      <c r="J16" s="46">
        <v>2.5</v>
      </c>
      <c r="K16" s="46">
        <f t="shared" ref="K16:K20" si="3">I16*J16</f>
        <v>6.875</v>
      </c>
    </row>
    <row r="17" spans="1:11" x14ac:dyDescent="0.25">
      <c r="A17" s="23">
        <v>3</v>
      </c>
      <c r="B17" s="54" t="s">
        <v>38</v>
      </c>
      <c r="C17" s="101">
        <v>6.9</v>
      </c>
      <c r="D17" s="46">
        <v>6.25</v>
      </c>
      <c r="E17" s="46">
        <f>C17*D17</f>
        <v>43.125</v>
      </c>
      <c r="F17" s="20"/>
      <c r="G17" s="48">
        <v>24</v>
      </c>
      <c r="H17" s="66" t="s">
        <v>65</v>
      </c>
      <c r="I17" s="101">
        <f t="shared" si="0"/>
        <v>2.145</v>
      </c>
      <c r="J17" s="46">
        <v>1.95</v>
      </c>
      <c r="K17" s="46">
        <f t="shared" si="3"/>
        <v>4.1827499999999995</v>
      </c>
    </row>
    <row r="18" spans="1:11" x14ac:dyDescent="0.25">
      <c r="A18" s="23">
        <v>4</v>
      </c>
      <c r="B18" s="54" t="s">
        <v>39</v>
      </c>
      <c r="C18" s="101">
        <f t="shared" si="1"/>
        <v>4.3450000000000006</v>
      </c>
      <c r="D18" s="46">
        <v>3.95</v>
      </c>
      <c r="E18" s="46">
        <f t="shared" ref="E18:E26" si="4">C18*D18</f>
        <v>17.162750000000003</v>
      </c>
      <c r="F18" s="20"/>
      <c r="G18" s="48">
        <v>25</v>
      </c>
      <c r="H18" s="66" t="s">
        <v>66</v>
      </c>
      <c r="I18" s="101">
        <v>3.05</v>
      </c>
      <c r="J18" s="46">
        <v>2.75</v>
      </c>
      <c r="K18" s="46">
        <f t="shared" si="3"/>
        <v>8.3874999999999993</v>
      </c>
    </row>
    <row r="19" spans="1:11" x14ac:dyDescent="0.25">
      <c r="A19" s="23">
        <v>5</v>
      </c>
      <c r="B19" s="54" t="s">
        <v>40</v>
      </c>
      <c r="C19" s="101">
        <v>3.05</v>
      </c>
      <c r="D19" s="46">
        <v>2.75</v>
      </c>
      <c r="E19" s="46">
        <f t="shared" si="4"/>
        <v>8.3874999999999993</v>
      </c>
      <c r="F19" s="20"/>
      <c r="G19" s="48">
        <v>26</v>
      </c>
      <c r="H19" s="66" t="s">
        <v>67</v>
      </c>
      <c r="I19" s="101">
        <v>3.6</v>
      </c>
      <c r="J19" s="46">
        <v>3.25</v>
      </c>
      <c r="K19" s="46">
        <f t="shared" si="3"/>
        <v>11.700000000000001</v>
      </c>
    </row>
    <row r="20" spans="1:11" x14ac:dyDescent="0.25">
      <c r="A20" s="23">
        <v>6</v>
      </c>
      <c r="B20" s="54" t="s">
        <v>41</v>
      </c>
      <c r="C20" s="101">
        <v>3.05</v>
      </c>
      <c r="D20" s="46">
        <v>2.75</v>
      </c>
      <c r="E20" s="46">
        <f t="shared" si="4"/>
        <v>8.3874999999999993</v>
      </c>
      <c r="F20" s="20"/>
      <c r="G20" s="48">
        <v>27</v>
      </c>
      <c r="H20" s="66" t="s">
        <v>68</v>
      </c>
      <c r="I20" s="101">
        <f t="shared" si="0"/>
        <v>2.145</v>
      </c>
      <c r="J20" s="46">
        <v>1.95</v>
      </c>
      <c r="K20" s="46">
        <f t="shared" si="3"/>
        <v>4.1827499999999995</v>
      </c>
    </row>
    <row r="21" spans="1:11" ht="15.75" thickBot="1" x14ac:dyDescent="0.3">
      <c r="A21" s="23">
        <v>7</v>
      </c>
      <c r="B21" s="54" t="s">
        <v>42</v>
      </c>
      <c r="C21" s="101">
        <f t="shared" si="1"/>
        <v>4.3450000000000006</v>
      </c>
      <c r="D21" s="46">
        <v>3.95</v>
      </c>
      <c r="E21" s="46">
        <f t="shared" si="4"/>
        <v>17.162750000000003</v>
      </c>
      <c r="F21" s="20"/>
      <c r="G21" s="32"/>
      <c r="H21" s="61"/>
      <c r="I21" s="67"/>
      <c r="J21" s="49" t="s">
        <v>20</v>
      </c>
      <c r="K21" s="37">
        <f>SUM(K15:K20)</f>
        <v>473.13074999999998</v>
      </c>
    </row>
    <row r="22" spans="1:11" x14ac:dyDescent="0.25">
      <c r="A22" s="23">
        <v>8</v>
      </c>
      <c r="B22" s="54" t="s">
        <v>43</v>
      </c>
      <c r="C22" s="101">
        <v>4.1500000000000004</v>
      </c>
      <c r="D22" s="46">
        <v>3.75</v>
      </c>
      <c r="E22" s="46">
        <f t="shared" si="4"/>
        <v>15.562500000000002</v>
      </c>
      <c r="F22" s="20"/>
      <c r="G22" s="32"/>
      <c r="H22" s="61"/>
      <c r="I22" s="67"/>
      <c r="J22" s="9"/>
      <c r="K22" s="35"/>
    </row>
    <row r="23" spans="1:11" ht="15.75" thickBot="1" x14ac:dyDescent="0.3">
      <c r="A23" s="23">
        <v>9</v>
      </c>
      <c r="B23" s="54" t="s">
        <v>44</v>
      </c>
      <c r="C23" s="101">
        <f t="shared" si="1"/>
        <v>6.0500000000000007</v>
      </c>
      <c r="D23" s="46">
        <v>5.5</v>
      </c>
      <c r="E23" s="46">
        <f t="shared" si="4"/>
        <v>33.275000000000006</v>
      </c>
      <c r="F23" s="20"/>
      <c r="G23" s="32"/>
      <c r="H23" s="61"/>
      <c r="I23" s="67"/>
      <c r="J23" s="9"/>
      <c r="K23" s="35"/>
    </row>
    <row r="24" spans="1:11" x14ac:dyDescent="0.25">
      <c r="A24" s="23">
        <v>10</v>
      </c>
      <c r="B24" s="54" t="s">
        <v>45</v>
      </c>
      <c r="C24" s="101">
        <f t="shared" si="1"/>
        <v>6.0500000000000007</v>
      </c>
      <c r="D24" s="46">
        <v>5.5</v>
      </c>
      <c r="E24" s="46">
        <f t="shared" si="4"/>
        <v>33.275000000000006</v>
      </c>
      <c r="F24" s="20"/>
      <c r="G24" s="32"/>
      <c r="H24" s="70" t="s">
        <v>23</v>
      </c>
      <c r="I24" s="71">
        <f>E27+E35+E40+E47+K21</f>
        <v>1441.8847499999999</v>
      </c>
      <c r="J24" s="35"/>
      <c r="K24" s="35"/>
    </row>
    <row r="25" spans="1:11" x14ac:dyDescent="0.25">
      <c r="A25" s="23">
        <v>11</v>
      </c>
      <c r="B25" s="54" t="s">
        <v>46</v>
      </c>
      <c r="C25" s="101">
        <v>5.25</v>
      </c>
      <c r="D25" s="46">
        <v>4.75</v>
      </c>
      <c r="E25" s="46">
        <f t="shared" si="4"/>
        <v>24.9375</v>
      </c>
      <c r="F25" s="20"/>
      <c r="G25" s="32"/>
      <c r="H25" s="66" t="s">
        <v>24</v>
      </c>
      <c r="I25" s="99">
        <f>I24*0.05</f>
        <v>72.094237500000006</v>
      </c>
      <c r="J25" s="35"/>
      <c r="K25" s="35"/>
    </row>
    <row r="26" spans="1:11" ht="15.75" thickBot="1" x14ac:dyDescent="0.3">
      <c r="A26" s="24">
        <v>12</v>
      </c>
      <c r="B26" s="56" t="s">
        <v>47</v>
      </c>
      <c r="C26" s="101">
        <f t="shared" si="1"/>
        <v>4.95</v>
      </c>
      <c r="D26" s="41">
        <v>4.5</v>
      </c>
      <c r="E26" s="41">
        <f t="shared" si="4"/>
        <v>22.275000000000002</v>
      </c>
      <c r="F26" s="20"/>
      <c r="G26" s="32"/>
      <c r="H26" s="66" t="s">
        <v>69</v>
      </c>
      <c r="I26" s="100">
        <f>I24*0.08</f>
        <v>115.35078</v>
      </c>
      <c r="J26" s="35"/>
      <c r="K26" s="35"/>
    </row>
    <row r="27" spans="1:11" ht="16.5" thickBot="1" x14ac:dyDescent="0.3">
      <c r="B27" s="57"/>
      <c r="C27" s="34"/>
      <c r="D27" s="49" t="s">
        <v>20</v>
      </c>
      <c r="E27" s="12">
        <f>SUM(E15:E26)</f>
        <v>310.23599999999999</v>
      </c>
      <c r="F27" s="21"/>
      <c r="G27" s="33"/>
      <c r="H27" s="68" t="s">
        <v>3</v>
      </c>
      <c r="I27" s="69">
        <f>SUM(I24:I26)</f>
        <v>1629.3297674999999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86" t="s">
        <v>55</v>
      </c>
      <c r="C29" s="13" t="s">
        <v>18</v>
      </c>
      <c r="D29" s="97" t="s">
        <v>19</v>
      </c>
      <c r="E29" s="13" t="s">
        <v>2</v>
      </c>
      <c r="F29" s="20"/>
      <c r="H29" s="122" t="s">
        <v>27</v>
      </c>
      <c r="I29" s="122"/>
      <c r="J29" s="122"/>
      <c r="K29" s="122"/>
    </row>
    <row r="30" spans="1:11" x14ac:dyDescent="0.25">
      <c r="A30" s="95">
        <v>13</v>
      </c>
      <c r="B30" s="53" t="s">
        <v>50</v>
      </c>
      <c r="C30" s="101">
        <v>16.25</v>
      </c>
      <c r="D30" s="39">
        <v>14.75</v>
      </c>
      <c r="E30" s="38">
        <f>C30*D30</f>
        <v>239.6875</v>
      </c>
      <c r="F30" s="20"/>
      <c r="H30" s="122"/>
      <c r="I30" s="122"/>
      <c r="J30" s="122"/>
      <c r="K30" s="122"/>
    </row>
    <row r="31" spans="1:11" ht="15.75" thickBot="1" x14ac:dyDescent="0.3">
      <c r="A31" s="22">
        <v>14</v>
      </c>
      <c r="B31" s="55" t="s">
        <v>51</v>
      </c>
      <c r="C31" s="101">
        <f t="shared" ref="C31:C34" si="5">D31*1.1</f>
        <v>10.450000000000001</v>
      </c>
      <c r="D31" s="40">
        <v>9.5</v>
      </c>
      <c r="E31" s="38">
        <f>C31*D31</f>
        <v>99.275000000000006</v>
      </c>
      <c r="F31" s="20"/>
    </row>
    <row r="32" spans="1:11" x14ac:dyDescent="0.25">
      <c r="A32" s="22">
        <v>15</v>
      </c>
      <c r="B32" s="55" t="s">
        <v>52</v>
      </c>
      <c r="C32" s="101">
        <f t="shared" si="5"/>
        <v>4.95</v>
      </c>
      <c r="D32" s="40">
        <v>4.5</v>
      </c>
      <c r="E32" s="38">
        <f t="shared" ref="E32:E34" si="6">C32*D32</f>
        <v>22.275000000000002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1">
        <f t="shared" si="5"/>
        <v>8.25</v>
      </c>
      <c r="D33" s="46">
        <v>7.5</v>
      </c>
      <c r="E33" s="38">
        <f t="shared" si="6"/>
        <v>61.875</v>
      </c>
      <c r="F33" s="20"/>
      <c r="H33" s="123"/>
      <c r="I33" s="124"/>
      <c r="J33" s="124"/>
      <c r="K33" s="125"/>
    </row>
    <row r="34" spans="1:11" ht="15.75" thickBot="1" x14ac:dyDescent="0.3">
      <c r="A34" s="96">
        <v>17</v>
      </c>
      <c r="B34" s="56" t="s">
        <v>54</v>
      </c>
      <c r="C34" s="101">
        <f t="shared" si="5"/>
        <v>11.55</v>
      </c>
      <c r="D34" s="41">
        <v>10.5</v>
      </c>
      <c r="E34" s="37">
        <f t="shared" si="6"/>
        <v>121.27500000000001</v>
      </c>
      <c r="F34" s="20"/>
      <c r="H34" s="111"/>
      <c r="I34" s="112"/>
      <c r="J34" s="112"/>
      <c r="K34" s="113"/>
    </row>
    <row r="35" spans="1:11" ht="15.75" thickBot="1" x14ac:dyDescent="0.3">
      <c r="B35" s="58"/>
      <c r="C35" s="34"/>
      <c r="D35" s="49" t="s">
        <v>20</v>
      </c>
      <c r="E35" s="37">
        <f>SUM(E30:E34)</f>
        <v>544.38749999999993</v>
      </c>
      <c r="F35" s="20"/>
      <c r="H35" s="111"/>
      <c r="I35" s="112"/>
      <c r="J35" s="112"/>
      <c r="K35" s="113"/>
    </row>
    <row r="36" spans="1:11" ht="15.75" thickBot="1" x14ac:dyDescent="0.3">
      <c r="B36" s="58"/>
      <c r="F36" s="20"/>
      <c r="G36" s="8"/>
      <c r="H36" s="111"/>
      <c r="I36" s="112"/>
      <c r="J36" s="112"/>
      <c r="K36" s="113"/>
    </row>
    <row r="37" spans="1:11" ht="16.5" customHeight="1" thickBot="1" x14ac:dyDescent="0.3">
      <c r="A37" s="25" t="s">
        <v>1</v>
      </c>
      <c r="B37" s="59" t="s">
        <v>57</v>
      </c>
      <c r="C37" s="13" t="s">
        <v>18</v>
      </c>
      <c r="D37" s="50" t="s">
        <v>19</v>
      </c>
      <c r="E37" s="13" t="s">
        <v>2</v>
      </c>
      <c r="F37" s="20"/>
      <c r="H37" s="111"/>
      <c r="I37" s="112"/>
      <c r="J37" s="112"/>
      <c r="K37" s="113"/>
    </row>
    <row r="38" spans="1:11" ht="16.5" customHeight="1" x14ac:dyDescent="0.25">
      <c r="A38" s="30">
        <v>19</v>
      </c>
      <c r="B38" s="60" t="s">
        <v>58</v>
      </c>
      <c r="C38" s="101">
        <f t="shared" ref="C38:C39" si="7">D38*1.1</f>
        <v>3.8500000000000005</v>
      </c>
      <c r="D38" s="39">
        <v>3.5</v>
      </c>
      <c r="E38" s="38">
        <f t="shared" ref="E38:E39" si="8">C38*D38</f>
        <v>13.475000000000001</v>
      </c>
      <c r="F38" s="20"/>
      <c r="H38" s="111"/>
      <c r="I38" s="112"/>
      <c r="J38" s="112"/>
      <c r="K38" s="113"/>
    </row>
    <row r="39" spans="1:11" ht="16.5" customHeight="1" thickBot="1" x14ac:dyDescent="0.3">
      <c r="A39" s="24">
        <v>20</v>
      </c>
      <c r="B39" s="56" t="s">
        <v>59</v>
      </c>
      <c r="C39" s="101">
        <f t="shared" si="7"/>
        <v>2.75</v>
      </c>
      <c r="D39" s="41">
        <v>2.5</v>
      </c>
      <c r="E39" s="38">
        <f t="shared" si="8"/>
        <v>6.875</v>
      </c>
      <c r="F39" s="19"/>
      <c r="H39" s="111"/>
      <c r="I39" s="112"/>
      <c r="J39" s="112"/>
      <c r="K39" s="113"/>
    </row>
    <row r="40" spans="1:11" ht="15.75" customHeight="1" thickBot="1" x14ac:dyDescent="0.3">
      <c r="A40" s="32"/>
      <c r="B40" s="61"/>
      <c r="C40" s="31"/>
      <c r="D40" s="88" t="s">
        <v>20</v>
      </c>
      <c r="E40" s="11">
        <f>SUM(E38:E39)</f>
        <v>20.350000000000001</v>
      </c>
      <c r="F40" s="20"/>
      <c r="H40" s="111"/>
      <c r="I40" s="112"/>
      <c r="J40" s="112"/>
      <c r="K40" s="113"/>
    </row>
    <row r="41" spans="1:11" ht="15.75" customHeight="1" thickBot="1" x14ac:dyDescent="0.3">
      <c r="B41" s="58"/>
      <c r="F41" s="20"/>
      <c r="H41" s="111"/>
      <c r="I41" s="112"/>
      <c r="J41" s="112"/>
      <c r="K41" s="113"/>
    </row>
    <row r="42" spans="1:11" ht="15.75" customHeight="1" thickBot="1" x14ac:dyDescent="0.3">
      <c r="A42" s="25" t="s">
        <v>1</v>
      </c>
      <c r="B42" s="86" t="s">
        <v>60</v>
      </c>
      <c r="C42" s="13" t="s">
        <v>18</v>
      </c>
      <c r="D42" s="98" t="s">
        <v>19</v>
      </c>
      <c r="E42" s="13" t="s">
        <v>2</v>
      </c>
      <c r="F42" s="20"/>
      <c r="H42" s="111"/>
      <c r="I42" s="112"/>
      <c r="J42" s="112"/>
      <c r="K42" s="113"/>
    </row>
    <row r="43" spans="1:11" ht="15.75" customHeight="1" thickBot="1" x14ac:dyDescent="0.3">
      <c r="A43" s="95">
        <v>17</v>
      </c>
      <c r="B43" s="62" t="s">
        <v>61</v>
      </c>
      <c r="C43" s="101">
        <f t="shared" ref="C43:C46" si="9">D43*1.1</f>
        <v>5.4450000000000003</v>
      </c>
      <c r="D43" s="39">
        <v>4.95</v>
      </c>
      <c r="E43" s="39">
        <f t="shared" ref="E43:E46" si="10">C43*D43</f>
        <v>26.952750000000002</v>
      </c>
      <c r="F43" s="20"/>
      <c r="H43" s="111"/>
      <c r="I43" s="112"/>
      <c r="J43" s="112"/>
      <c r="K43" s="113"/>
    </row>
    <row r="44" spans="1:11" ht="16.5" customHeight="1" thickBot="1" x14ac:dyDescent="0.3">
      <c r="A44" s="22">
        <v>18</v>
      </c>
      <c r="B44" s="63" t="s">
        <v>62</v>
      </c>
      <c r="C44" s="101">
        <f t="shared" si="9"/>
        <v>4.95</v>
      </c>
      <c r="D44" s="39">
        <v>4.5</v>
      </c>
      <c r="E44" s="40">
        <f t="shared" si="10"/>
        <v>22.275000000000002</v>
      </c>
      <c r="F44" s="20"/>
      <c r="H44" s="52" t="s">
        <v>22</v>
      </c>
      <c r="I44" s="109"/>
      <c r="J44" s="109"/>
      <c r="K44" s="110"/>
    </row>
    <row r="45" spans="1:11" ht="15.75" thickBot="1" x14ac:dyDescent="0.3">
      <c r="A45" s="22">
        <v>19</v>
      </c>
      <c r="B45" s="63" t="s">
        <v>63</v>
      </c>
      <c r="C45" s="101">
        <f t="shared" si="9"/>
        <v>5.4450000000000003</v>
      </c>
      <c r="D45" s="39">
        <v>4.95</v>
      </c>
      <c r="E45" s="40">
        <f t="shared" si="10"/>
        <v>26.952750000000002</v>
      </c>
      <c r="F45" s="20"/>
    </row>
    <row r="46" spans="1:11" ht="15.75" thickBot="1" x14ac:dyDescent="0.3">
      <c r="A46" s="96">
        <v>20</v>
      </c>
      <c r="B46" s="64" t="s">
        <v>64</v>
      </c>
      <c r="C46" s="101">
        <f t="shared" si="9"/>
        <v>4.4000000000000004</v>
      </c>
      <c r="D46" s="11">
        <v>4</v>
      </c>
      <c r="E46" s="12">
        <f t="shared" si="10"/>
        <v>17.600000000000001</v>
      </c>
    </row>
    <row r="47" spans="1:11" ht="15.75" thickBot="1" x14ac:dyDescent="0.3">
      <c r="D47" s="49" t="s">
        <v>20</v>
      </c>
      <c r="E47" s="12">
        <f>SUM(E43:E46)</f>
        <v>93.780499999999989</v>
      </c>
    </row>
  </sheetData>
  <protectedRanges>
    <protectedRange sqref="C3:E6 C9:D9 C11:D11 C12:E12 K11:K12 H33:K43 I44:K44 H46:K46 C30:C34 C38:C39 C43:C46 I15:I20 C15:C26" name="Plage1"/>
    <protectedRange sqref="K10" name="Plage1_1"/>
    <protectedRange sqref="K4:K9" name="Plage1_1_2"/>
  </protectedRanges>
  <mergeCells count="19"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  <mergeCell ref="I44:K44"/>
    <mergeCell ref="H38:K38"/>
    <mergeCell ref="H39:K39"/>
    <mergeCell ref="H40:K40"/>
    <mergeCell ref="H41:K41"/>
    <mergeCell ref="H42:K42"/>
    <mergeCell ref="H43:K43"/>
  </mergeCells>
  <hyperlinks>
    <hyperlink ref="I4" r:id="rId1" xr:uid="{F940EDB8-6E3F-4C5F-9054-BDBDE4765FF4}"/>
    <hyperlink ref="I5" r:id="rId2" xr:uid="{038D6280-473D-4D40-B7C9-AFBCA3BDE801}"/>
    <hyperlink ref="I6" r:id="rId3" xr:uid="{6D65896C-B3C9-4754-BA5A-5E1DE13DCA49}"/>
    <hyperlink ref="I7" r:id="rId4" xr:uid="{54CC7B05-3262-443C-B8DF-77CFA64D2930}"/>
    <hyperlink ref="I8" r:id="rId5" xr:uid="{0F9C300B-2FFD-4AD5-B687-7AA73525157E}"/>
    <hyperlink ref="I9" r:id="rId6" display="mailto:BriocheDoree418@hotmail.com" xr:uid="{B01D3C92-E09E-4658-9ADD-6B9CA818CED6}"/>
  </hyperlinks>
  <pageMargins left="0.7" right="0.7" top="0.75" bottom="0.75" header="0.3" footer="0.3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398F-F9FC-4F29-B932-35C619DBEC4B}">
  <dimension ref="A1:K47"/>
  <sheetViews>
    <sheetView tabSelected="1" workbookViewId="0">
      <selection activeCell="B3" sqref="B3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5703125" style="1" customWidth="1"/>
    <col min="5" max="5" width="11.42578125" style="1"/>
    <col min="6" max="6" width="2.28515625" style="1" customWidth="1"/>
    <col min="7" max="7" width="5.7109375" style="1" customWidth="1"/>
    <col min="8" max="8" width="48.5703125" style="1" customWidth="1"/>
    <col min="9" max="9" width="19.28515625" style="1" customWidth="1"/>
    <col min="10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14" t="s">
        <v>74</v>
      </c>
      <c r="D2" s="114"/>
      <c r="E2" s="114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15"/>
      <c r="D3" s="116"/>
      <c r="E3" s="117"/>
      <c r="F3" s="5"/>
      <c r="G3" s="5"/>
      <c r="H3" s="6"/>
      <c r="I3" s="92"/>
      <c r="J3" s="89"/>
      <c r="K3" s="6"/>
    </row>
    <row r="4" spans="1:11" ht="18" customHeight="1" x14ac:dyDescent="0.25">
      <c r="A4" s="6"/>
      <c r="B4" s="10" t="s">
        <v>6</v>
      </c>
      <c r="C4" s="118"/>
      <c r="D4" s="118"/>
      <c r="E4" s="118"/>
      <c r="F4" s="16"/>
      <c r="G4" s="4"/>
      <c r="H4" s="103" t="s">
        <v>29</v>
      </c>
      <c r="I4" s="91" t="s">
        <v>32</v>
      </c>
      <c r="J4" s="90"/>
      <c r="K4" s="87"/>
    </row>
    <row r="5" spans="1:11" ht="18" customHeight="1" x14ac:dyDescent="0.35">
      <c r="B5" s="10" t="s">
        <v>7</v>
      </c>
      <c r="C5" s="118"/>
      <c r="D5" s="118"/>
      <c r="E5" s="118"/>
      <c r="F5" s="16"/>
      <c r="G5" s="3"/>
      <c r="H5" s="103" t="s">
        <v>28</v>
      </c>
      <c r="I5" s="91" t="s">
        <v>33</v>
      </c>
      <c r="J5" s="90"/>
      <c r="K5" s="87"/>
    </row>
    <row r="6" spans="1:11" ht="18" customHeight="1" x14ac:dyDescent="0.35">
      <c r="B6" s="10" t="s">
        <v>8</v>
      </c>
      <c r="C6" s="119"/>
      <c r="D6" s="120"/>
      <c r="E6" s="121"/>
      <c r="F6" s="17"/>
      <c r="G6" s="3"/>
      <c r="H6" s="103" t="s">
        <v>36</v>
      </c>
      <c r="I6" s="91" t="s">
        <v>34</v>
      </c>
      <c r="J6" s="90"/>
      <c r="K6" s="87"/>
    </row>
    <row r="7" spans="1:11" ht="18" customHeight="1" x14ac:dyDescent="0.35">
      <c r="B7" s="3"/>
      <c r="C7" s="74"/>
      <c r="D7" s="74"/>
      <c r="E7" s="74"/>
      <c r="F7" s="3"/>
      <c r="G7" s="3"/>
      <c r="H7" s="103" t="s">
        <v>70</v>
      </c>
      <c r="I7" s="91" t="s">
        <v>71</v>
      </c>
      <c r="J7" s="90"/>
      <c r="K7" s="87"/>
    </row>
    <row r="8" spans="1:11" ht="29.25" customHeight="1" x14ac:dyDescent="0.35">
      <c r="B8" s="3"/>
      <c r="C8" s="75" t="s">
        <v>0</v>
      </c>
      <c r="D8" s="75" t="s">
        <v>78</v>
      </c>
      <c r="E8" s="76"/>
      <c r="F8" s="4"/>
      <c r="G8" s="3"/>
      <c r="H8" s="106" t="s">
        <v>37</v>
      </c>
      <c r="I8" s="91" t="s">
        <v>35</v>
      </c>
      <c r="J8" s="90"/>
      <c r="K8" s="87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103" t="s">
        <v>73</v>
      </c>
      <c r="I9" s="91" t="s">
        <v>84</v>
      </c>
      <c r="J9" s="90"/>
      <c r="K9" s="87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J10" s="90"/>
      <c r="K10" s="107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84"/>
      <c r="K11" s="85"/>
    </row>
    <row r="12" spans="1:11" ht="18" customHeight="1" x14ac:dyDescent="0.25">
      <c r="B12" s="10" t="s">
        <v>75</v>
      </c>
      <c r="C12" s="115"/>
      <c r="D12" s="116"/>
      <c r="E12" s="117"/>
      <c r="F12" s="5"/>
      <c r="H12" s="44"/>
      <c r="I12" s="43"/>
      <c r="J12" s="72"/>
      <c r="K12" s="85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1"/>
      <c r="D15" s="46">
        <v>9.65</v>
      </c>
      <c r="E15" s="46">
        <f>C15*D15</f>
        <v>0</v>
      </c>
      <c r="F15" s="20"/>
      <c r="G15" s="73">
        <v>22</v>
      </c>
      <c r="H15" s="108" t="s">
        <v>83</v>
      </c>
      <c r="I15" s="101"/>
      <c r="J15" s="39">
        <v>24.15</v>
      </c>
      <c r="K15" s="39">
        <f>I15*J15</f>
        <v>0</v>
      </c>
    </row>
    <row r="16" spans="1:11" x14ac:dyDescent="0.25">
      <c r="A16" s="22">
        <v>2</v>
      </c>
      <c r="B16" s="104" t="s">
        <v>72</v>
      </c>
      <c r="C16" s="101"/>
      <c r="D16" s="46">
        <v>4.8</v>
      </c>
      <c r="E16" s="46">
        <f>C16*D16</f>
        <v>0</v>
      </c>
      <c r="F16" s="20"/>
      <c r="G16" s="48">
        <v>23</v>
      </c>
      <c r="H16" s="66" t="s">
        <v>81</v>
      </c>
      <c r="I16" s="101"/>
      <c r="J16" s="46">
        <v>2.85</v>
      </c>
      <c r="K16" s="46">
        <f t="shared" ref="K16:K20" si="0">I16*J16</f>
        <v>0</v>
      </c>
    </row>
    <row r="17" spans="1:11" x14ac:dyDescent="0.25">
      <c r="A17" s="23">
        <v>3</v>
      </c>
      <c r="B17" s="54" t="s">
        <v>38</v>
      </c>
      <c r="C17" s="101"/>
      <c r="D17" s="46">
        <v>7.5</v>
      </c>
      <c r="E17" s="46">
        <f>C17*D17</f>
        <v>0</v>
      </c>
      <c r="F17" s="20"/>
      <c r="G17" s="48">
        <v>24</v>
      </c>
      <c r="H17" s="66" t="s">
        <v>65</v>
      </c>
      <c r="I17" s="101"/>
      <c r="J17" s="46">
        <v>2.2000000000000002</v>
      </c>
      <c r="K17" s="46">
        <f t="shared" si="0"/>
        <v>0</v>
      </c>
    </row>
    <row r="18" spans="1:11" x14ac:dyDescent="0.25">
      <c r="A18" s="23">
        <v>4</v>
      </c>
      <c r="B18" s="54" t="s">
        <v>39</v>
      </c>
      <c r="C18" s="101"/>
      <c r="D18" s="46">
        <v>4.8</v>
      </c>
      <c r="E18" s="46">
        <f t="shared" ref="E18:E20" si="1">C18*D18</f>
        <v>0</v>
      </c>
      <c r="F18" s="20"/>
      <c r="G18" s="48">
        <v>25</v>
      </c>
      <c r="H18" s="66" t="s">
        <v>66</v>
      </c>
      <c r="I18" s="101"/>
      <c r="J18" s="46">
        <v>2.95</v>
      </c>
      <c r="K18" s="46">
        <f t="shared" si="0"/>
        <v>0</v>
      </c>
    </row>
    <row r="19" spans="1:11" x14ac:dyDescent="0.25">
      <c r="A19" s="23">
        <v>5</v>
      </c>
      <c r="B19" s="54" t="s">
        <v>40</v>
      </c>
      <c r="C19" s="101"/>
      <c r="D19" s="46">
        <v>3.4</v>
      </c>
      <c r="E19" s="46">
        <f t="shared" si="1"/>
        <v>0</v>
      </c>
      <c r="F19" s="20"/>
      <c r="G19" s="48">
        <v>26</v>
      </c>
      <c r="H19" s="66" t="s">
        <v>67</v>
      </c>
      <c r="I19" s="101"/>
      <c r="J19" s="46">
        <v>3.75</v>
      </c>
      <c r="K19" s="46">
        <f t="shared" si="0"/>
        <v>0</v>
      </c>
    </row>
    <row r="20" spans="1:11" x14ac:dyDescent="0.25">
      <c r="A20" s="23">
        <v>6</v>
      </c>
      <c r="B20" s="54" t="s">
        <v>41</v>
      </c>
      <c r="C20" s="101"/>
      <c r="D20" s="46">
        <v>3.4</v>
      </c>
      <c r="E20" s="46">
        <f t="shared" si="1"/>
        <v>0</v>
      </c>
      <c r="F20" s="20"/>
      <c r="G20" s="48">
        <v>27</v>
      </c>
      <c r="H20" s="66" t="s">
        <v>68</v>
      </c>
      <c r="I20" s="101"/>
      <c r="J20" s="46">
        <v>2.4</v>
      </c>
      <c r="K20" s="46">
        <f t="shared" si="0"/>
        <v>0</v>
      </c>
    </row>
    <row r="21" spans="1:11" ht="15.75" thickBot="1" x14ac:dyDescent="0.3">
      <c r="A21" s="23">
        <v>8</v>
      </c>
      <c r="B21" s="54" t="s">
        <v>79</v>
      </c>
      <c r="C21" s="101"/>
      <c r="D21" s="46">
        <v>4.5999999999999996</v>
      </c>
      <c r="E21" s="46">
        <f>C21*D21</f>
        <v>0</v>
      </c>
      <c r="F21" s="20"/>
      <c r="G21" s="32"/>
      <c r="H21" s="61"/>
      <c r="I21" s="67"/>
      <c r="J21" s="49" t="s">
        <v>20</v>
      </c>
      <c r="K21" s="37">
        <f>SUM(K15:K20)</f>
        <v>0</v>
      </c>
    </row>
    <row r="22" spans="1:11" x14ac:dyDescent="0.25">
      <c r="A22" s="23">
        <v>9</v>
      </c>
      <c r="B22" s="54" t="s">
        <v>44</v>
      </c>
      <c r="C22" s="101"/>
      <c r="D22" s="46">
        <v>6.65</v>
      </c>
      <c r="E22" s="46">
        <f>C22*D22</f>
        <v>0</v>
      </c>
      <c r="F22" s="20"/>
      <c r="G22" s="32"/>
      <c r="H22" s="72" t="s">
        <v>80</v>
      </c>
      <c r="I22" s="67"/>
      <c r="J22" s="9"/>
      <c r="K22" s="35"/>
    </row>
    <row r="23" spans="1:11" ht="15.75" thickBot="1" x14ac:dyDescent="0.3">
      <c r="A23" s="23">
        <v>10</v>
      </c>
      <c r="B23" s="54" t="s">
        <v>76</v>
      </c>
      <c r="C23" s="101"/>
      <c r="D23" s="46">
        <v>6.65</v>
      </c>
      <c r="E23" s="46">
        <f>C23*D23</f>
        <v>0</v>
      </c>
      <c r="F23" s="20"/>
      <c r="G23" s="32"/>
      <c r="H23" s="61"/>
      <c r="I23" s="67"/>
      <c r="J23" s="9"/>
      <c r="K23" s="35"/>
    </row>
    <row r="24" spans="1:11" x14ac:dyDescent="0.25">
      <c r="A24" s="23">
        <v>11</v>
      </c>
      <c r="B24" s="54" t="s">
        <v>46</v>
      </c>
      <c r="C24" s="101"/>
      <c r="D24" s="46">
        <v>5.8</v>
      </c>
      <c r="E24" s="46">
        <f>C24*D24</f>
        <v>0</v>
      </c>
      <c r="F24" s="20"/>
      <c r="G24" s="32"/>
      <c r="H24" s="70" t="s">
        <v>23</v>
      </c>
      <c r="I24" s="71">
        <f>E26+E35+E40+E47+K21</f>
        <v>0</v>
      </c>
      <c r="J24" s="35"/>
      <c r="K24" s="35"/>
    </row>
    <row r="25" spans="1:11" ht="15.75" thickBot="1" x14ac:dyDescent="0.3">
      <c r="A25" s="24">
        <v>12</v>
      </c>
      <c r="B25" s="56" t="s">
        <v>47</v>
      </c>
      <c r="C25" s="101"/>
      <c r="D25" s="41">
        <v>5.45</v>
      </c>
      <c r="E25" s="41">
        <f>C25*D25</f>
        <v>0</v>
      </c>
      <c r="F25" s="20"/>
      <c r="G25" s="32"/>
      <c r="H25" s="66" t="s">
        <v>24</v>
      </c>
      <c r="I25" s="99">
        <f>I24*0.05</f>
        <v>0</v>
      </c>
      <c r="J25" s="35"/>
      <c r="K25" s="35"/>
    </row>
    <row r="26" spans="1:11" ht="15.75" thickBot="1" x14ac:dyDescent="0.3">
      <c r="B26" s="57"/>
      <c r="C26" s="34"/>
      <c r="D26" s="49" t="s">
        <v>20</v>
      </c>
      <c r="E26" s="12">
        <f>SUM(E15:E25)</f>
        <v>0</v>
      </c>
      <c r="F26" s="20"/>
      <c r="G26" s="32"/>
      <c r="H26" s="66" t="s">
        <v>69</v>
      </c>
      <c r="I26" s="100">
        <f>I24*0.08</f>
        <v>0</v>
      </c>
      <c r="J26" s="35"/>
      <c r="K26" s="35"/>
    </row>
    <row r="27" spans="1:11" ht="16.5" thickBot="1" x14ac:dyDescent="0.3">
      <c r="F27" s="21"/>
      <c r="G27" s="33"/>
      <c r="H27" s="68" t="s">
        <v>3</v>
      </c>
      <c r="I27" s="69">
        <f>SUM(I24:I26)</f>
        <v>0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86" t="s">
        <v>55</v>
      </c>
      <c r="C29" s="13" t="s">
        <v>18</v>
      </c>
      <c r="D29" s="97" t="s">
        <v>19</v>
      </c>
      <c r="E29" s="13" t="s">
        <v>2</v>
      </c>
      <c r="F29" s="20"/>
      <c r="H29" s="122" t="s">
        <v>82</v>
      </c>
      <c r="I29" s="122"/>
      <c r="J29" s="122"/>
      <c r="K29" s="122"/>
    </row>
    <row r="30" spans="1:11" x14ac:dyDescent="0.25">
      <c r="A30" s="95">
        <v>13</v>
      </c>
      <c r="B30" s="53" t="s">
        <v>50</v>
      </c>
      <c r="C30" s="101"/>
      <c r="D30" s="39">
        <v>17.55</v>
      </c>
      <c r="E30" s="38">
        <f>C30*D30</f>
        <v>0</v>
      </c>
      <c r="F30" s="20"/>
      <c r="H30" s="122"/>
      <c r="I30" s="122"/>
      <c r="J30" s="122"/>
      <c r="K30" s="122"/>
    </row>
    <row r="31" spans="1:11" ht="15.75" thickBot="1" x14ac:dyDescent="0.3">
      <c r="A31" s="22">
        <v>14</v>
      </c>
      <c r="B31" s="55" t="s">
        <v>51</v>
      </c>
      <c r="C31" s="101"/>
      <c r="D31" s="40">
        <v>11.5</v>
      </c>
      <c r="E31" s="38">
        <f>C31*D31</f>
        <v>0</v>
      </c>
      <c r="F31" s="20"/>
    </row>
    <row r="32" spans="1:11" x14ac:dyDescent="0.25">
      <c r="A32" s="22">
        <v>15</v>
      </c>
      <c r="B32" s="55" t="s">
        <v>52</v>
      </c>
      <c r="C32" s="101"/>
      <c r="D32" s="40">
        <v>5.45</v>
      </c>
      <c r="E32" s="38">
        <f t="shared" ref="E32:E34" si="2">C32*D32</f>
        <v>0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1"/>
      <c r="D33" s="46">
        <v>9.15</v>
      </c>
      <c r="E33" s="38">
        <f t="shared" si="2"/>
        <v>0</v>
      </c>
      <c r="F33" s="20"/>
      <c r="H33" s="123"/>
      <c r="I33" s="124"/>
      <c r="J33" s="124"/>
      <c r="K33" s="125"/>
    </row>
    <row r="34" spans="1:11" ht="15.75" thickBot="1" x14ac:dyDescent="0.3">
      <c r="A34" s="96">
        <v>17</v>
      </c>
      <c r="B34" s="56" t="s">
        <v>54</v>
      </c>
      <c r="C34" s="101"/>
      <c r="D34" s="41">
        <v>13.25</v>
      </c>
      <c r="E34" s="37">
        <f t="shared" si="2"/>
        <v>0</v>
      </c>
      <c r="F34" s="20"/>
      <c r="H34" s="111"/>
      <c r="I34" s="112"/>
      <c r="J34" s="112"/>
      <c r="K34" s="113"/>
    </row>
    <row r="35" spans="1:11" ht="15.75" thickBot="1" x14ac:dyDescent="0.3">
      <c r="B35" s="58"/>
      <c r="C35" s="34"/>
      <c r="D35" s="49" t="s">
        <v>20</v>
      </c>
      <c r="E35" s="37">
        <f>SUM(E30:E34)</f>
        <v>0</v>
      </c>
      <c r="F35" s="20"/>
      <c r="H35" s="111"/>
      <c r="I35" s="112"/>
      <c r="J35" s="112"/>
      <c r="K35" s="113"/>
    </row>
    <row r="36" spans="1:11" ht="15.75" thickBot="1" x14ac:dyDescent="0.3">
      <c r="B36" s="58"/>
      <c r="F36" s="20"/>
      <c r="G36" s="8"/>
      <c r="H36" s="111"/>
      <c r="I36" s="112"/>
      <c r="J36" s="112"/>
      <c r="K36" s="113"/>
    </row>
    <row r="37" spans="1:11" ht="16.5" customHeight="1" thickBot="1" x14ac:dyDescent="0.3">
      <c r="A37" s="25" t="s">
        <v>1</v>
      </c>
      <c r="B37" s="59" t="s">
        <v>57</v>
      </c>
      <c r="C37" s="13" t="s">
        <v>18</v>
      </c>
      <c r="D37" s="50" t="s">
        <v>19</v>
      </c>
      <c r="E37" s="13" t="s">
        <v>2</v>
      </c>
      <c r="F37" s="20"/>
      <c r="H37" s="111"/>
      <c r="I37" s="112"/>
      <c r="J37" s="112"/>
      <c r="K37" s="113"/>
    </row>
    <row r="38" spans="1:11" ht="16.5" customHeight="1" x14ac:dyDescent="0.25">
      <c r="A38" s="30">
        <v>19</v>
      </c>
      <c r="B38" s="60" t="s">
        <v>58</v>
      </c>
      <c r="C38" s="101"/>
      <c r="D38" s="39">
        <v>4.25</v>
      </c>
      <c r="E38" s="38">
        <f t="shared" ref="E38:E39" si="3">C38*D38</f>
        <v>0</v>
      </c>
      <c r="F38" s="20"/>
      <c r="H38" s="111"/>
      <c r="I38" s="112"/>
      <c r="J38" s="112"/>
      <c r="K38" s="113"/>
    </row>
    <row r="39" spans="1:11" ht="16.5" customHeight="1" thickBot="1" x14ac:dyDescent="0.3">
      <c r="A39" s="24">
        <v>20</v>
      </c>
      <c r="B39" s="56" t="s">
        <v>59</v>
      </c>
      <c r="C39" s="101"/>
      <c r="D39" s="41">
        <v>3</v>
      </c>
      <c r="E39" s="38">
        <f t="shared" si="3"/>
        <v>0</v>
      </c>
      <c r="F39" s="19"/>
      <c r="H39" s="111"/>
      <c r="I39" s="112"/>
      <c r="J39" s="112"/>
      <c r="K39" s="113"/>
    </row>
    <row r="40" spans="1:11" ht="15.75" customHeight="1" thickBot="1" x14ac:dyDescent="0.3">
      <c r="A40" s="32"/>
      <c r="B40" s="61"/>
      <c r="C40" s="31"/>
      <c r="D40" s="88" t="s">
        <v>20</v>
      </c>
      <c r="E40" s="11">
        <f>SUM(E38:E39)</f>
        <v>0</v>
      </c>
      <c r="F40" s="20"/>
      <c r="H40" s="111"/>
      <c r="I40" s="112"/>
      <c r="J40" s="112"/>
      <c r="K40" s="113"/>
    </row>
    <row r="41" spans="1:11" ht="15.75" customHeight="1" thickBot="1" x14ac:dyDescent="0.3">
      <c r="B41" s="58"/>
      <c r="F41" s="20"/>
      <c r="H41" s="111"/>
      <c r="I41" s="112"/>
      <c r="J41" s="112"/>
      <c r="K41" s="113"/>
    </row>
    <row r="42" spans="1:11" ht="15.75" customHeight="1" thickBot="1" x14ac:dyDescent="0.3">
      <c r="A42" s="25" t="s">
        <v>1</v>
      </c>
      <c r="B42" s="86" t="s">
        <v>60</v>
      </c>
      <c r="C42" s="13" t="s">
        <v>18</v>
      </c>
      <c r="D42" s="98" t="s">
        <v>19</v>
      </c>
      <c r="E42" s="13" t="s">
        <v>2</v>
      </c>
      <c r="F42" s="20"/>
      <c r="H42" s="111"/>
      <c r="I42" s="112"/>
      <c r="J42" s="112"/>
      <c r="K42" s="113"/>
    </row>
    <row r="43" spans="1:11" ht="15.75" customHeight="1" thickBot="1" x14ac:dyDescent="0.3">
      <c r="A43" s="95">
        <v>17</v>
      </c>
      <c r="B43" s="62" t="s">
        <v>61</v>
      </c>
      <c r="C43" s="101"/>
      <c r="D43" s="39">
        <v>6.45</v>
      </c>
      <c r="E43" s="39">
        <f t="shared" ref="E43:E46" si="4">C43*D43</f>
        <v>0</v>
      </c>
      <c r="F43" s="20"/>
      <c r="H43" s="111"/>
      <c r="I43" s="112"/>
      <c r="J43" s="112"/>
      <c r="K43" s="113"/>
    </row>
    <row r="44" spans="1:11" ht="16.5" customHeight="1" thickBot="1" x14ac:dyDescent="0.3">
      <c r="A44" s="22">
        <v>18</v>
      </c>
      <c r="B44" s="63" t="s">
        <v>62</v>
      </c>
      <c r="C44" s="101"/>
      <c r="D44" s="39">
        <v>5.65</v>
      </c>
      <c r="E44" s="40">
        <f t="shared" si="4"/>
        <v>0</v>
      </c>
      <c r="F44" s="20"/>
      <c r="H44" s="105" t="s">
        <v>77</v>
      </c>
      <c r="I44" s="109"/>
      <c r="J44" s="109"/>
      <c r="K44" s="110"/>
    </row>
    <row r="45" spans="1:11" ht="15.75" thickBot="1" x14ac:dyDescent="0.3">
      <c r="A45" s="22">
        <v>19</v>
      </c>
      <c r="B45" s="63" t="s">
        <v>63</v>
      </c>
      <c r="C45" s="101"/>
      <c r="D45" s="39">
        <v>7.5</v>
      </c>
      <c r="E45" s="40">
        <f t="shared" si="4"/>
        <v>0</v>
      </c>
      <c r="F45" s="20"/>
    </row>
    <row r="46" spans="1:11" ht="15.75" thickBot="1" x14ac:dyDescent="0.3">
      <c r="A46" s="96">
        <v>20</v>
      </c>
      <c r="B46" s="64" t="s">
        <v>64</v>
      </c>
      <c r="C46" s="101"/>
      <c r="D46" s="11">
        <v>5.35</v>
      </c>
      <c r="E46" s="12">
        <f t="shared" si="4"/>
        <v>0</v>
      </c>
    </row>
    <row r="47" spans="1:11" ht="15.75" thickBot="1" x14ac:dyDescent="0.3">
      <c r="D47" s="49" t="s">
        <v>20</v>
      </c>
      <c r="E47" s="12">
        <f>SUM(E43:E46)</f>
        <v>0</v>
      </c>
    </row>
  </sheetData>
  <protectedRanges>
    <protectedRange sqref="C11:D11 C12:E12 K11:K12 C30:C34 I15:I20 C38:C39 C43:C46 C15:C25 C9:D9 C3:E6 H46:K46 I44:K44 H33:K43" name="Plage1"/>
    <protectedRange sqref="K4:K10" name="Plage1_1_2"/>
  </protectedRanges>
  <mergeCells count="19">
    <mergeCell ref="I44:K44"/>
    <mergeCell ref="H38:K38"/>
    <mergeCell ref="H39:K39"/>
    <mergeCell ref="H40:K40"/>
    <mergeCell ref="H41:K41"/>
    <mergeCell ref="H42:K42"/>
    <mergeCell ref="H43:K43"/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</mergeCells>
  <hyperlinks>
    <hyperlink ref="I4" r:id="rId1" xr:uid="{09D1BF80-5E89-444A-BD0E-ADF5B3A649E2}"/>
    <hyperlink ref="I5" r:id="rId2" xr:uid="{31FDC861-092F-43B8-8E07-9505C12A8CDD}"/>
    <hyperlink ref="I6" r:id="rId3" xr:uid="{4224381E-5302-4158-A0BA-8E4BA64E5BD5}"/>
    <hyperlink ref="I7" r:id="rId4" xr:uid="{B9261979-8FCB-48AB-9837-034EBC4A7971}"/>
    <hyperlink ref="I8" r:id="rId5" display="mailto:BriocheDoree418@hotmail.com" xr:uid="{07626A06-2A58-457D-B40E-F7E89FE356D5}"/>
    <hyperlink ref="I9" r:id="rId6" xr:uid="{52CECC79-A102-48B7-AFCE-BAEF258C3794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CDB37-579E-4E54-B0C6-73C39AFEEE34}">
  <dimension ref="A1:K47"/>
  <sheetViews>
    <sheetView workbookViewId="0">
      <selection activeCell="B26" sqref="B26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5703125" style="1" customWidth="1"/>
    <col min="5" max="5" width="11.42578125" style="1"/>
    <col min="6" max="6" width="2.28515625" style="1" customWidth="1"/>
    <col min="7" max="7" width="5.7109375" style="1" customWidth="1"/>
    <col min="8" max="8" width="44.140625" style="1" bestFit="1" customWidth="1"/>
    <col min="9" max="9" width="12.5703125" style="1" customWidth="1"/>
    <col min="10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14" t="s">
        <v>4</v>
      </c>
      <c r="D2" s="114"/>
      <c r="E2" s="114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15"/>
      <c r="D3" s="116"/>
      <c r="E3" s="117"/>
      <c r="F3" s="5"/>
      <c r="G3" s="5"/>
      <c r="H3" s="6"/>
      <c r="I3" s="92"/>
      <c r="J3" s="89"/>
      <c r="K3" s="6"/>
    </row>
    <row r="4" spans="1:11" ht="18" customHeight="1" x14ac:dyDescent="0.25">
      <c r="A4" s="6"/>
      <c r="B4" s="10" t="s">
        <v>6</v>
      </c>
      <c r="C4" s="118"/>
      <c r="D4" s="118"/>
      <c r="E4" s="118"/>
      <c r="F4" s="16"/>
      <c r="G4" s="4"/>
      <c r="H4" s="93" t="s">
        <v>30</v>
      </c>
      <c r="I4" s="91" t="s">
        <v>31</v>
      </c>
      <c r="J4" s="90"/>
      <c r="K4" s="87"/>
    </row>
    <row r="5" spans="1:11" ht="18" customHeight="1" x14ac:dyDescent="0.35">
      <c r="B5" s="10" t="s">
        <v>7</v>
      </c>
      <c r="C5" s="118"/>
      <c r="D5" s="118"/>
      <c r="E5" s="118"/>
      <c r="F5" s="16"/>
      <c r="G5" s="3"/>
      <c r="H5" s="93" t="s">
        <v>29</v>
      </c>
      <c r="I5" s="91" t="s">
        <v>32</v>
      </c>
      <c r="J5" s="90"/>
      <c r="K5" s="87"/>
    </row>
    <row r="6" spans="1:11" ht="18" customHeight="1" x14ac:dyDescent="0.35">
      <c r="B6" s="10" t="s">
        <v>8</v>
      </c>
      <c r="C6" s="119"/>
      <c r="D6" s="120"/>
      <c r="E6" s="121"/>
      <c r="F6" s="17"/>
      <c r="G6" s="3"/>
      <c r="H6" s="93" t="s">
        <v>28</v>
      </c>
      <c r="I6" s="91" t="s">
        <v>33</v>
      </c>
      <c r="J6" s="90"/>
      <c r="K6" s="87"/>
    </row>
    <row r="7" spans="1:11" ht="18" customHeight="1" x14ac:dyDescent="0.35">
      <c r="B7" s="3"/>
      <c r="C7" s="74"/>
      <c r="D7" s="74"/>
      <c r="E7" s="74"/>
      <c r="F7" s="3"/>
      <c r="G7" s="3"/>
      <c r="H7" s="93" t="s">
        <v>36</v>
      </c>
      <c r="I7" s="91" t="s">
        <v>34</v>
      </c>
      <c r="J7" s="90"/>
      <c r="K7" s="87"/>
    </row>
    <row r="8" spans="1:11" ht="18" customHeight="1" x14ac:dyDescent="0.35">
      <c r="B8" s="3"/>
      <c r="C8" s="75" t="s">
        <v>0</v>
      </c>
      <c r="D8" s="75" t="s">
        <v>9</v>
      </c>
      <c r="E8" s="76"/>
      <c r="F8" s="4"/>
      <c r="G8" s="3"/>
      <c r="H8" s="93" t="s">
        <v>70</v>
      </c>
      <c r="I8" s="91" t="s">
        <v>71</v>
      </c>
      <c r="J8" s="90"/>
      <c r="K8" s="87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94" t="s">
        <v>37</v>
      </c>
      <c r="I9" s="91" t="s">
        <v>35</v>
      </c>
      <c r="J9" s="90"/>
      <c r="K9" s="87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H10" s="42"/>
      <c r="I10" s="91"/>
      <c r="J10" s="90"/>
      <c r="K10" s="85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84"/>
      <c r="K11" s="85"/>
    </row>
    <row r="12" spans="1:11" ht="18" customHeight="1" x14ac:dyDescent="0.25">
      <c r="B12" s="10" t="s">
        <v>13</v>
      </c>
      <c r="C12" s="115"/>
      <c r="D12" s="116"/>
      <c r="E12" s="117"/>
      <c r="F12" s="5"/>
      <c r="H12" s="44"/>
      <c r="I12" s="43"/>
      <c r="J12" s="72"/>
      <c r="K12" s="85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1">
        <v>9.15</v>
      </c>
      <c r="D15" s="46">
        <v>7.95</v>
      </c>
      <c r="E15" s="46">
        <f>C15*D15</f>
        <v>72.742500000000007</v>
      </c>
      <c r="F15" s="20"/>
      <c r="G15" s="73">
        <v>22</v>
      </c>
      <c r="H15" s="65" t="s">
        <v>25</v>
      </c>
      <c r="I15" s="101">
        <v>22.95</v>
      </c>
      <c r="J15" s="39">
        <v>19.95</v>
      </c>
      <c r="K15" s="39">
        <f>I15*J15</f>
        <v>457.85249999999996</v>
      </c>
    </row>
    <row r="16" spans="1:11" x14ac:dyDescent="0.25">
      <c r="A16" s="22">
        <v>2</v>
      </c>
      <c r="B16" s="54" t="s">
        <v>49</v>
      </c>
      <c r="C16" s="101">
        <v>4.55</v>
      </c>
      <c r="D16" s="46">
        <v>3.95</v>
      </c>
      <c r="E16" s="46">
        <f t="shared" ref="E16" si="0">C16*D16</f>
        <v>17.9725</v>
      </c>
      <c r="F16" s="20"/>
      <c r="G16" s="48">
        <v>23</v>
      </c>
      <c r="H16" s="66" t="s">
        <v>26</v>
      </c>
      <c r="I16" s="101">
        <v>2.9</v>
      </c>
      <c r="J16" s="46">
        <v>2.5</v>
      </c>
      <c r="K16" s="46">
        <f t="shared" ref="K16:K20" si="1">I16*J16</f>
        <v>7.25</v>
      </c>
    </row>
    <row r="17" spans="1:11" x14ac:dyDescent="0.25">
      <c r="A17" s="23">
        <v>3</v>
      </c>
      <c r="B17" s="54" t="s">
        <v>38</v>
      </c>
      <c r="C17" s="101">
        <v>7.2</v>
      </c>
      <c r="D17" s="46">
        <v>6.25</v>
      </c>
      <c r="E17" s="46">
        <f>C17*D17</f>
        <v>45</v>
      </c>
      <c r="F17" s="20"/>
      <c r="G17" s="48">
        <v>24</v>
      </c>
      <c r="H17" s="66" t="s">
        <v>65</v>
      </c>
      <c r="I17" s="101">
        <v>2.25</v>
      </c>
      <c r="J17" s="46">
        <v>1.95</v>
      </c>
      <c r="K17" s="46">
        <f t="shared" si="1"/>
        <v>4.3875000000000002</v>
      </c>
    </row>
    <row r="18" spans="1:11" x14ac:dyDescent="0.25">
      <c r="A18" s="23">
        <v>4</v>
      </c>
      <c r="B18" s="54" t="s">
        <v>39</v>
      </c>
      <c r="C18" s="101">
        <v>4.55</v>
      </c>
      <c r="D18" s="46">
        <v>3.95</v>
      </c>
      <c r="E18" s="46">
        <f t="shared" ref="E18:E26" si="2">C18*D18</f>
        <v>17.9725</v>
      </c>
      <c r="F18" s="20"/>
      <c r="G18" s="48">
        <v>25</v>
      </c>
      <c r="H18" s="66" t="s">
        <v>66</v>
      </c>
      <c r="I18" s="101">
        <v>3.15</v>
      </c>
      <c r="J18" s="46">
        <v>2.75</v>
      </c>
      <c r="K18" s="46">
        <f t="shared" si="1"/>
        <v>8.6624999999999996</v>
      </c>
    </row>
    <row r="19" spans="1:11" x14ac:dyDescent="0.25">
      <c r="A19" s="23">
        <v>5</v>
      </c>
      <c r="B19" s="54" t="s">
        <v>40</v>
      </c>
      <c r="C19" s="101">
        <v>3.15</v>
      </c>
      <c r="D19" s="46">
        <v>2.75</v>
      </c>
      <c r="E19" s="46">
        <f t="shared" si="2"/>
        <v>8.6624999999999996</v>
      </c>
      <c r="F19" s="20"/>
      <c r="G19" s="48">
        <v>26</v>
      </c>
      <c r="H19" s="66" t="s">
        <v>67</v>
      </c>
      <c r="I19" s="101">
        <v>3.75</v>
      </c>
      <c r="J19" s="46">
        <v>3.25</v>
      </c>
      <c r="K19" s="46">
        <f t="shared" si="1"/>
        <v>12.1875</v>
      </c>
    </row>
    <row r="20" spans="1:11" x14ac:dyDescent="0.25">
      <c r="A20" s="23">
        <v>6</v>
      </c>
      <c r="B20" s="54" t="s">
        <v>41</v>
      </c>
      <c r="C20" s="101">
        <v>3.15</v>
      </c>
      <c r="D20" s="46">
        <v>2.75</v>
      </c>
      <c r="E20" s="46">
        <f t="shared" si="2"/>
        <v>8.6624999999999996</v>
      </c>
      <c r="F20" s="20"/>
      <c r="G20" s="48">
        <v>27</v>
      </c>
      <c r="H20" s="66" t="s">
        <v>68</v>
      </c>
      <c r="I20" s="101">
        <v>2.25</v>
      </c>
      <c r="J20" s="46">
        <v>1.95</v>
      </c>
      <c r="K20" s="46">
        <f t="shared" si="1"/>
        <v>4.3875000000000002</v>
      </c>
    </row>
    <row r="21" spans="1:11" ht="15.75" thickBot="1" x14ac:dyDescent="0.3">
      <c r="A21" s="23">
        <v>7</v>
      </c>
      <c r="B21" s="54" t="s">
        <v>42</v>
      </c>
      <c r="C21" s="101">
        <v>4.55</v>
      </c>
      <c r="D21" s="46">
        <v>3.95</v>
      </c>
      <c r="E21" s="46">
        <f t="shared" si="2"/>
        <v>17.9725</v>
      </c>
      <c r="F21" s="20"/>
      <c r="G21" s="32"/>
      <c r="H21" s="61"/>
      <c r="I21" s="67"/>
      <c r="J21" s="49" t="s">
        <v>20</v>
      </c>
      <c r="K21" s="37">
        <f>SUM(K15:K20)</f>
        <v>494.72749999999996</v>
      </c>
    </row>
    <row r="22" spans="1:11" x14ac:dyDescent="0.25">
      <c r="A22" s="23">
        <v>8</v>
      </c>
      <c r="B22" s="54" t="s">
        <v>43</v>
      </c>
      <c r="C22" s="101">
        <v>4.3</v>
      </c>
      <c r="D22" s="46">
        <v>3.75</v>
      </c>
      <c r="E22" s="46">
        <f t="shared" si="2"/>
        <v>16.125</v>
      </c>
      <c r="F22" s="20"/>
      <c r="G22" s="32"/>
      <c r="H22" s="61"/>
      <c r="I22" s="67"/>
      <c r="J22" s="9"/>
      <c r="K22" s="35"/>
    </row>
    <row r="23" spans="1:11" ht="15.75" thickBot="1" x14ac:dyDescent="0.3">
      <c r="A23" s="23">
        <v>9</v>
      </c>
      <c r="B23" s="54" t="s">
        <v>44</v>
      </c>
      <c r="C23" s="101">
        <v>6.35</v>
      </c>
      <c r="D23" s="46">
        <v>5.5</v>
      </c>
      <c r="E23" s="46">
        <f t="shared" si="2"/>
        <v>34.924999999999997</v>
      </c>
      <c r="F23" s="20"/>
      <c r="G23" s="32"/>
      <c r="H23" s="61"/>
      <c r="I23" s="67"/>
      <c r="J23" s="9"/>
      <c r="K23" s="35"/>
    </row>
    <row r="24" spans="1:11" x14ac:dyDescent="0.25">
      <c r="A24" s="23">
        <v>10</v>
      </c>
      <c r="B24" s="54" t="s">
        <v>45</v>
      </c>
      <c r="C24" s="101">
        <v>6.35</v>
      </c>
      <c r="D24" s="46">
        <v>5.5</v>
      </c>
      <c r="E24" s="46">
        <f t="shared" si="2"/>
        <v>34.924999999999997</v>
      </c>
      <c r="F24" s="20"/>
      <c r="G24" s="32"/>
      <c r="H24" s="70" t="s">
        <v>23</v>
      </c>
      <c r="I24" s="71">
        <f>E27+E35+E40+E47+K21</f>
        <v>1507.6557499999999</v>
      </c>
      <c r="J24" s="35"/>
      <c r="K24" s="35"/>
    </row>
    <row r="25" spans="1:11" x14ac:dyDescent="0.25">
      <c r="A25" s="23">
        <v>11</v>
      </c>
      <c r="B25" s="54" t="s">
        <v>46</v>
      </c>
      <c r="C25" s="101">
        <v>5.45</v>
      </c>
      <c r="D25" s="46">
        <v>4.75</v>
      </c>
      <c r="E25" s="46">
        <f t="shared" si="2"/>
        <v>25.887499999999999</v>
      </c>
      <c r="F25" s="20"/>
      <c r="G25" s="32"/>
      <c r="H25" s="66" t="s">
        <v>24</v>
      </c>
      <c r="I25" s="99">
        <f>I24*0.05</f>
        <v>75.382787499999992</v>
      </c>
      <c r="J25" s="35"/>
      <c r="K25" s="35"/>
    </row>
    <row r="26" spans="1:11" ht="15.75" thickBot="1" x14ac:dyDescent="0.3">
      <c r="A26" s="24">
        <v>12</v>
      </c>
      <c r="B26" s="56" t="s">
        <v>47</v>
      </c>
      <c r="C26" s="101">
        <v>5.2</v>
      </c>
      <c r="D26" s="41">
        <v>4.5</v>
      </c>
      <c r="E26" s="41">
        <f t="shared" si="2"/>
        <v>23.400000000000002</v>
      </c>
      <c r="F26" s="20"/>
      <c r="G26" s="32"/>
      <c r="H26" s="66" t="s">
        <v>69</v>
      </c>
      <c r="I26" s="100">
        <f>I24*0.08</f>
        <v>120.61246</v>
      </c>
      <c r="J26" s="35"/>
      <c r="K26" s="35"/>
    </row>
    <row r="27" spans="1:11" ht="16.5" thickBot="1" x14ac:dyDescent="0.3">
      <c r="B27" s="57"/>
      <c r="C27" s="34"/>
      <c r="D27" s="49" t="s">
        <v>20</v>
      </c>
      <c r="E27" s="12">
        <f>SUM(E15:E26)</f>
        <v>324.24749999999995</v>
      </c>
      <c r="F27" s="21"/>
      <c r="G27" s="33"/>
      <c r="H27" s="68" t="s">
        <v>3</v>
      </c>
      <c r="I27" s="69">
        <f>SUM(I24:I26)</f>
        <v>1703.6509974999999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86" t="s">
        <v>55</v>
      </c>
      <c r="C29" s="13" t="s">
        <v>18</v>
      </c>
      <c r="D29" s="97" t="s">
        <v>19</v>
      </c>
      <c r="E29" s="13" t="s">
        <v>2</v>
      </c>
      <c r="F29" s="20"/>
      <c r="H29" s="122" t="s">
        <v>27</v>
      </c>
      <c r="I29" s="122"/>
      <c r="J29" s="122"/>
      <c r="K29" s="122"/>
    </row>
    <row r="30" spans="1:11" x14ac:dyDescent="0.25">
      <c r="A30" s="95">
        <v>13</v>
      </c>
      <c r="B30" s="53" t="s">
        <v>50</v>
      </c>
      <c r="C30" s="101">
        <v>16.95</v>
      </c>
      <c r="D30" s="39">
        <v>14.75</v>
      </c>
      <c r="E30" s="38">
        <f>C30*D30</f>
        <v>250.01249999999999</v>
      </c>
      <c r="F30" s="20"/>
      <c r="H30" s="122"/>
      <c r="I30" s="122"/>
      <c r="J30" s="122"/>
      <c r="K30" s="122"/>
    </row>
    <row r="31" spans="1:11" ht="15.75" thickBot="1" x14ac:dyDescent="0.3">
      <c r="A31" s="22">
        <v>14</v>
      </c>
      <c r="B31" s="55" t="s">
        <v>51</v>
      </c>
      <c r="C31" s="101">
        <v>10.95</v>
      </c>
      <c r="D31" s="40">
        <v>9.5</v>
      </c>
      <c r="E31" s="38">
        <f>C31*D31</f>
        <v>104.02499999999999</v>
      </c>
      <c r="F31" s="20"/>
    </row>
    <row r="32" spans="1:11" x14ac:dyDescent="0.25">
      <c r="A32" s="22">
        <v>15</v>
      </c>
      <c r="B32" s="55" t="s">
        <v>52</v>
      </c>
      <c r="C32" s="101">
        <v>5.2</v>
      </c>
      <c r="D32" s="40">
        <v>4.5</v>
      </c>
      <c r="E32" s="38">
        <f t="shared" ref="E32:E34" si="3">C32*D32</f>
        <v>23.400000000000002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1">
        <v>8.65</v>
      </c>
      <c r="D33" s="46">
        <v>7.5</v>
      </c>
      <c r="E33" s="38">
        <f t="shared" si="3"/>
        <v>64.875</v>
      </c>
      <c r="F33" s="20"/>
      <c r="H33" s="123"/>
      <c r="I33" s="124"/>
      <c r="J33" s="124"/>
      <c r="K33" s="125"/>
    </row>
    <row r="34" spans="1:11" ht="15.75" thickBot="1" x14ac:dyDescent="0.3">
      <c r="A34" s="96">
        <v>17</v>
      </c>
      <c r="B34" s="56" t="s">
        <v>54</v>
      </c>
      <c r="C34" s="101">
        <v>12.1</v>
      </c>
      <c r="D34" s="41">
        <v>10.5</v>
      </c>
      <c r="E34" s="37">
        <f t="shared" si="3"/>
        <v>127.05</v>
      </c>
      <c r="F34" s="20"/>
      <c r="H34" s="111"/>
      <c r="I34" s="112"/>
      <c r="J34" s="112"/>
      <c r="K34" s="113"/>
    </row>
    <row r="35" spans="1:11" ht="15.75" thickBot="1" x14ac:dyDescent="0.3">
      <c r="B35" s="58"/>
      <c r="C35" s="34"/>
      <c r="D35" s="49" t="s">
        <v>20</v>
      </c>
      <c r="E35" s="37">
        <f>SUM(E30:E34)</f>
        <v>569.36249999999995</v>
      </c>
      <c r="F35" s="20"/>
      <c r="H35" s="111"/>
      <c r="I35" s="112"/>
      <c r="J35" s="112"/>
      <c r="K35" s="113"/>
    </row>
    <row r="36" spans="1:11" ht="15.75" thickBot="1" x14ac:dyDescent="0.3">
      <c r="B36" s="58"/>
      <c r="F36" s="20"/>
      <c r="G36" s="8"/>
      <c r="H36" s="111"/>
      <c r="I36" s="112"/>
      <c r="J36" s="112"/>
      <c r="K36" s="113"/>
    </row>
    <row r="37" spans="1:11" ht="16.5" customHeight="1" thickBot="1" x14ac:dyDescent="0.3">
      <c r="A37" s="25" t="s">
        <v>1</v>
      </c>
      <c r="B37" s="59" t="s">
        <v>57</v>
      </c>
      <c r="C37" s="13" t="s">
        <v>18</v>
      </c>
      <c r="D37" s="50" t="s">
        <v>19</v>
      </c>
      <c r="E37" s="13" t="s">
        <v>2</v>
      </c>
      <c r="F37" s="20"/>
      <c r="H37" s="111"/>
      <c r="I37" s="112"/>
      <c r="J37" s="112"/>
      <c r="K37" s="113"/>
    </row>
    <row r="38" spans="1:11" ht="16.5" customHeight="1" x14ac:dyDescent="0.25">
      <c r="A38" s="30">
        <v>19</v>
      </c>
      <c r="B38" s="60" t="s">
        <v>58</v>
      </c>
      <c r="C38" s="101">
        <f>D38*1.15</f>
        <v>4.0249999999999995</v>
      </c>
      <c r="D38" s="39">
        <v>3.5</v>
      </c>
      <c r="E38" s="38">
        <f t="shared" ref="E38:E39" si="4">C38*D38</f>
        <v>14.087499999999999</v>
      </c>
      <c r="F38" s="20"/>
      <c r="H38" s="111"/>
      <c r="I38" s="112"/>
      <c r="J38" s="112"/>
      <c r="K38" s="113"/>
    </row>
    <row r="39" spans="1:11" ht="16.5" customHeight="1" thickBot="1" x14ac:dyDescent="0.3">
      <c r="A39" s="24">
        <v>20</v>
      </c>
      <c r="B39" s="56" t="s">
        <v>59</v>
      </c>
      <c r="C39" s="101">
        <f>D39*1.15</f>
        <v>2.875</v>
      </c>
      <c r="D39" s="41">
        <v>2.5</v>
      </c>
      <c r="E39" s="38">
        <f t="shared" si="4"/>
        <v>7.1875</v>
      </c>
      <c r="F39" s="19"/>
      <c r="H39" s="111"/>
      <c r="I39" s="112"/>
      <c r="J39" s="112"/>
      <c r="K39" s="113"/>
    </row>
    <row r="40" spans="1:11" ht="15.75" customHeight="1" thickBot="1" x14ac:dyDescent="0.3">
      <c r="A40" s="32"/>
      <c r="B40" s="61"/>
      <c r="C40" s="31"/>
      <c r="D40" s="88" t="s">
        <v>20</v>
      </c>
      <c r="E40" s="11">
        <f>SUM(E38:E39)</f>
        <v>21.274999999999999</v>
      </c>
      <c r="F40" s="20"/>
      <c r="H40" s="111"/>
      <c r="I40" s="112"/>
      <c r="J40" s="112"/>
      <c r="K40" s="113"/>
    </row>
    <row r="41" spans="1:11" ht="15.75" customHeight="1" thickBot="1" x14ac:dyDescent="0.3">
      <c r="B41" s="58"/>
      <c r="F41" s="20"/>
      <c r="H41" s="111"/>
      <c r="I41" s="112"/>
      <c r="J41" s="112"/>
      <c r="K41" s="113"/>
    </row>
    <row r="42" spans="1:11" ht="15.75" customHeight="1" thickBot="1" x14ac:dyDescent="0.3">
      <c r="A42" s="25" t="s">
        <v>1</v>
      </c>
      <c r="B42" s="86" t="s">
        <v>60</v>
      </c>
      <c r="C42" s="13" t="s">
        <v>18</v>
      </c>
      <c r="D42" s="98" t="s">
        <v>19</v>
      </c>
      <c r="E42" s="13" t="s">
        <v>2</v>
      </c>
      <c r="F42" s="20"/>
      <c r="H42" s="111"/>
      <c r="I42" s="112"/>
      <c r="J42" s="112"/>
      <c r="K42" s="113"/>
    </row>
    <row r="43" spans="1:11" ht="15.75" customHeight="1" thickBot="1" x14ac:dyDescent="0.3">
      <c r="A43" s="95">
        <v>17</v>
      </c>
      <c r="B43" s="62" t="s">
        <v>61</v>
      </c>
      <c r="C43" s="101">
        <f t="shared" ref="C43:C46" si="5">D43*1.15</f>
        <v>5.6924999999999999</v>
      </c>
      <c r="D43" s="39">
        <v>4.95</v>
      </c>
      <c r="E43" s="39">
        <f t="shared" ref="E43:E46" si="6">C43*D43</f>
        <v>28.177875</v>
      </c>
      <c r="F43" s="20"/>
      <c r="H43" s="111"/>
      <c r="I43" s="112"/>
      <c r="J43" s="112"/>
      <c r="K43" s="113"/>
    </row>
    <row r="44" spans="1:11" ht="16.5" customHeight="1" thickBot="1" x14ac:dyDescent="0.3">
      <c r="A44" s="22">
        <v>18</v>
      </c>
      <c r="B44" s="63" t="s">
        <v>62</v>
      </c>
      <c r="C44" s="101">
        <f t="shared" si="5"/>
        <v>5.1749999999999998</v>
      </c>
      <c r="D44" s="39">
        <v>4.5</v>
      </c>
      <c r="E44" s="40">
        <f t="shared" si="6"/>
        <v>23.287499999999998</v>
      </c>
      <c r="F44" s="20"/>
      <c r="H44" s="52" t="s">
        <v>22</v>
      </c>
      <c r="I44" s="109"/>
      <c r="J44" s="109"/>
      <c r="K44" s="110"/>
    </row>
    <row r="45" spans="1:11" ht="15.75" thickBot="1" x14ac:dyDescent="0.3">
      <c r="A45" s="22">
        <v>19</v>
      </c>
      <c r="B45" s="63" t="s">
        <v>63</v>
      </c>
      <c r="C45" s="101">
        <f t="shared" si="5"/>
        <v>5.6924999999999999</v>
      </c>
      <c r="D45" s="39">
        <v>4.95</v>
      </c>
      <c r="E45" s="40">
        <f t="shared" si="6"/>
        <v>28.177875</v>
      </c>
      <c r="F45" s="20"/>
    </row>
    <row r="46" spans="1:11" ht="15.75" thickBot="1" x14ac:dyDescent="0.3">
      <c r="A46" s="96">
        <v>20</v>
      </c>
      <c r="B46" s="64" t="s">
        <v>64</v>
      </c>
      <c r="C46" s="101">
        <f t="shared" si="5"/>
        <v>4.5999999999999996</v>
      </c>
      <c r="D46" s="11">
        <v>4</v>
      </c>
      <c r="E46" s="12">
        <f t="shared" si="6"/>
        <v>18.399999999999999</v>
      </c>
    </row>
    <row r="47" spans="1:11" ht="15.75" thickBot="1" x14ac:dyDescent="0.3">
      <c r="D47" s="49" t="s">
        <v>20</v>
      </c>
      <c r="E47" s="12">
        <f>SUM(E43:E46)</f>
        <v>98.04325</v>
      </c>
    </row>
  </sheetData>
  <protectedRanges>
    <protectedRange sqref="C3:E6 C9:D9 C11:D11 C12:E12 K11:K12 H33:K43 I44:K44 H46:K46 C15:C26 C30:C34 I15:I20 C38:C39 C43:C46" name="Plage1"/>
    <protectedRange sqref="K10" name="Plage1_1"/>
    <protectedRange sqref="K4:K9" name="Plage1_1_2"/>
  </protectedRanges>
  <mergeCells count="19"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  <mergeCell ref="I44:K44"/>
    <mergeCell ref="H38:K38"/>
    <mergeCell ref="H39:K39"/>
    <mergeCell ref="H40:K40"/>
    <mergeCell ref="H41:K41"/>
    <mergeCell ref="H42:K42"/>
    <mergeCell ref="H43:K43"/>
  </mergeCells>
  <hyperlinks>
    <hyperlink ref="I4" r:id="rId1" xr:uid="{1CFC8331-E1EB-4C85-9887-77E52EC9BBA4}"/>
    <hyperlink ref="I5" r:id="rId2" xr:uid="{048ED449-BB98-488F-B53E-DF82CF6CA624}"/>
    <hyperlink ref="I6" r:id="rId3" xr:uid="{78CCD059-EE38-4B28-BF99-0658C669CBEA}"/>
    <hyperlink ref="I7" r:id="rId4" xr:uid="{8963B398-9397-4BDC-B4A1-AAA5B36DF14E}"/>
    <hyperlink ref="I8" r:id="rId5" xr:uid="{C1FAB7D0-27BC-4A2F-AC4D-D5F76D109735}"/>
    <hyperlink ref="I9" r:id="rId6" display="mailto:BriocheDoree418@hotmail.com" xr:uid="{4F2A512B-E225-4742-910C-85C5D1F830B9}"/>
  </hyperlinks>
  <pageMargins left="0.7" right="0.7" top="0.75" bottom="0.75" header="0.3" footer="0.3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F6CA-270F-4AE8-994B-55B51C5444FC}">
  <dimension ref="A1:K47"/>
  <sheetViews>
    <sheetView workbookViewId="0">
      <selection activeCell="C23" sqref="C23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5703125" style="1" customWidth="1"/>
    <col min="5" max="5" width="11.42578125" style="1"/>
    <col min="6" max="6" width="2.28515625" style="1" customWidth="1"/>
    <col min="7" max="7" width="5.7109375" style="1" customWidth="1"/>
    <col min="8" max="8" width="44.140625" style="1" bestFit="1" customWidth="1"/>
    <col min="9" max="9" width="12.5703125" style="1" customWidth="1"/>
    <col min="10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14" t="s">
        <v>4</v>
      </c>
      <c r="D2" s="114"/>
      <c r="E2" s="114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15"/>
      <c r="D3" s="116"/>
      <c r="E3" s="117"/>
      <c r="F3" s="5"/>
      <c r="G3" s="5"/>
      <c r="H3" s="6"/>
      <c r="I3" s="92"/>
      <c r="J3" s="89"/>
      <c r="K3" s="6"/>
    </row>
    <row r="4" spans="1:11" ht="18" customHeight="1" x14ac:dyDescent="0.25">
      <c r="A4" s="6"/>
      <c r="B4" s="10" t="s">
        <v>6</v>
      </c>
      <c r="C4" s="118"/>
      <c r="D4" s="118"/>
      <c r="E4" s="118"/>
      <c r="F4" s="16"/>
      <c r="G4" s="4"/>
      <c r="H4" s="93" t="s">
        <v>30</v>
      </c>
      <c r="I4" s="91" t="s">
        <v>31</v>
      </c>
      <c r="J4" s="90"/>
      <c r="K4" s="87"/>
    </row>
    <row r="5" spans="1:11" ht="18" customHeight="1" x14ac:dyDescent="0.35">
      <c r="B5" s="10" t="s">
        <v>7</v>
      </c>
      <c r="C5" s="118"/>
      <c r="D5" s="118"/>
      <c r="E5" s="118"/>
      <c r="F5" s="16"/>
      <c r="G5" s="3"/>
      <c r="H5" s="93" t="s">
        <v>29</v>
      </c>
      <c r="I5" s="91" t="s">
        <v>32</v>
      </c>
      <c r="J5" s="90"/>
      <c r="K5" s="87"/>
    </row>
    <row r="6" spans="1:11" ht="18" customHeight="1" x14ac:dyDescent="0.35">
      <c r="B6" s="10" t="s">
        <v>8</v>
      </c>
      <c r="C6" s="119"/>
      <c r="D6" s="120"/>
      <c r="E6" s="121"/>
      <c r="F6" s="17"/>
      <c r="G6" s="3"/>
      <c r="H6" s="93" t="s">
        <v>28</v>
      </c>
      <c r="I6" s="91" t="s">
        <v>33</v>
      </c>
      <c r="J6" s="90"/>
      <c r="K6" s="87"/>
    </row>
    <row r="7" spans="1:11" ht="18" customHeight="1" x14ac:dyDescent="0.35">
      <c r="B7" s="3"/>
      <c r="C7" s="74"/>
      <c r="D7" s="74"/>
      <c r="E7" s="74"/>
      <c r="F7" s="3"/>
      <c r="G7" s="3"/>
      <c r="H7" s="93" t="s">
        <v>36</v>
      </c>
      <c r="I7" s="91" t="s">
        <v>34</v>
      </c>
      <c r="J7" s="90"/>
      <c r="K7" s="87"/>
    </row>
    <row r="8" spans="1:11" ht="18" customHeight="1" x14ac:dyDescent="0.35">
      <c r="B8" s="3"/>
      <c r="C8" s="75" t="s">
        <v>0</v>
      </c>
      <c r="D8" s="75" t="s">
        <v>9</v>
      </c>
      <c r="E8" s="76"/>
      <c r="F8" s="4"/>
      <c r="G8" s="3"/>
      <c r="H8" s="93" t="s">
        <v>70</v>
      </c>
      <c r="I8" s="91" t="s">
        <v>71</v>
      </c>
      <c r="J8" s="90"/>
      <c r="K8" s="87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94" t="s">
        <v>37</v>
      </c>
      <c r="I9" s="91" t="s">
        <v>35</v>
      </c>
      <c r="J9" s="90"/>
      <c r="K9" s="87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H10" s="42"/>
      <c r="I10" s="91"/>
      <c r="J10" s="90"/>
      <c r="K10" s="85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84"/>
      <c r="K11" s="85"/>
    </row>
    <row r="12" spans="1:11" ht="18" customHeight="1" x14ac:dyDescent="0.25">
      <c r="B12" s="10" t="s">
        <v>13</v>
      </c>
      <c r="C12" s="115"/>
      <c r="D12" s="116"/>
      <c r="E12" s="117"/>
      <c r="F12" s="5"/>
      <c r="H12" s="44"/>
      <c r="I12" s="43"/>
      <c r="J12" s="72"/>
      <c r="K12" s="85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1">
        <v>9.5500000000000007</v>
      </c>
      <c r="D15" s="46">
        <v>7.95</v>
      </c>
      <c r="E15" s="46">
        <f>C15*D15</f>
        <v>75.922500000000014</v>
      </c>
      <c r="F15" s="20"/>
      <c r="G15" s="73">
        <v>22</v>
      </c>
      <c r="H15" s="65" t="s">
        <v>25</v>
      </c>
      <c r="I15" s="101">
        <v>23.95</v>
      </c>
      <c r="J15" s="39">
        <v>19.95</v>
      </c>
      <c r="K15" s="39">
        <f>I15*J15</f>
        <v>477.80249999999995</v>
      </c>
    </row>
    <row r="16" spans="1:11" x14ac:dyDescent="0.25">
      <c r="A16" s="22">
        <v>2</v>
      </c>
      <c r="B16" s="102" t="s">
        <v>72</v>
      </c>
      <c r="C16" s="101">
        <v>4.75</v>
      </c>
      <c r="D16" s="46">
        <v>3.95</v>
      </c>
      <c r="E16" s="46">
        <f t="shared" ref="E16" si="0">C16*D16</f>
        <v>18.762499999999999</v>
      </c>
      <c r="F16" s="20"/>
      <c r="G16" s="48">
        <v>23</v>
      </c>
      <c r="H16" s="66" t="s">
        <v>26</v>
      </c>
      <c r="I16" s="101">
        <f t="shared" ref="I16:I19" si="1">J16*1.2</f>
        <v>3</v>
      </c>
      <c r="J16" s="46">
        <v>2.5</v>
      </c>
      <c r="K16" s="46">
        <f t="shared" ref="K16:K20" si="2">I16*J16</f>
        <v>7.5</v>
      </c>
    </row>
    <row r="17" spans="1:11" x14ac:dyDescent="0.25">
      <c r="A17" s="23">
        <v>3</v>
      </c>
      <c r="B17" s="54" t="s">
        <v>38</v>
      </c>
      <c r="C17" s="101">
        <f t="shared" ref="C17:C26" si="3">D17*1.2</f>
        <v>7.5</v>
      </c>
      <c r="D17" s="46">
        <v>6.25</v>
      </c>
      <c r="E17" s="46">
        <f>C17*D17</f>
        <v>46.875</v>
      </c>
      <c r="F17" s="20"/>
      <c r="G17" s="48">
        <v>24</v>
      </c>
      <c r="H17" s="66" t="s">
        <v>65</v>
      </c>
      <c r="I17" s="101">
        <v>2.35</v>
      </c>
      <c r="J17" s="46">
        <v>1.95</v>
      </c>
      <c r="K17" s="46">
        <f t="shared" si="2"/>
        <v>4.5825000000000005</v>
      </c>
    </row>
    <row r="18" spans="1:11" x14ac:dyDescent="0.25">
      <c r="A18" s="23">
        <v>4</v>
      </c>
      <c r="B18" s="54" t="s">
        <v>39</v>
      </c>
      <c r="C18" s="101">
        <v>4.75</v>
      </c>
      <c r="D18" s="46">
        <v>3.95</v>
      </c>
      <c r="E18" s="46">
        <f t="shared" ref="E18:E26" si="4">C18*D18</f>
        <v>18.762499999999999</v>
      </c>
      <c r="F18" s="20"/>
      <c r="G18" s="48">
        <v>25</v>
      </c>
      <c r="H18" s="66" t="s">
        <v>66</v>
      </c>
      <c r="I18" s="101">
        <f t="shared" si="1"/>
        <v>3.3</v>
      </c>
      <c r="J18" s="46">
        <v>2.75</v>
      </c>
      <c r="K18" s="46">
        <f t="shared" si="2"/>
        <v>9.0749999999999993</v>
      </c>
    </row>
    <row r="19" spans="1:11" x14ac:dyDescent="0.25">
      <c r="A19" s="23"/>
      <c r="B19" s="54"/>
      <c r="C19" s="101">
        <f t="shared" si="3"/>
        <v>3.3</v>
      </c>
      <c r="D19" s="46">
        <v>2.75</v>
      </c>
      <c r="E19" s="46">
        <f t="shared" si="4"/>
        <v>9.0749999999999993</v>
      </c>
      <c r="F19" s="20"/>
      <c r="G19" s="48">
        <v>26</v>
      </c>
      <c r="H19" s="66" t="s">
        <v>67</v>
      </c>
      <c r="I19" s="101">
        <f t="shared" si="1"/>
        <v>3.9</v>
      </c>
      <c r="J19" s="46">
        <v>3.25</v>
      </c>
      <c r="K19" s="46">
        <f t="shared" si="2"/>
        <v>12.674999999999999</v>
      </c>
    </row>
    <row r="20" spans="1:11" x14ac:dyDescent="0.25">
      <c r="A20" s="23"/>
      <c r="B20" s="54"/>
      <c r="C20" s="101">
        <f t="shared" si="3"/>
        <v>3.3</v>
      </c>
      <c r="D20" s="46">
        <v>2.75</v>
      </c>
      <c r="E20" s="46">
        <f t="shared" si="4"/>
        <v>9.0749999999999993</v>
      </c>
      <c r="F20" s="20"/>
      <c r="G20" s="48">
        <v>27</v>
      </c>
      <c r="H20" s="66" t="s">
        <v>68</v>
      </c>
      <c r="I20" s="101">
        <v>2.35</v>
      </c>
      <c r="J20" s="46">
        <v>1.95</v>
      </c>
      <c r="K20" s="46">
        <f t="shared" si="2"/>
        <v>4.5825000000000005</v>
      </c>
    </row>
    <row r="21" spans="1:11" ht="15.75" thickBot="1" x14ac:dyDescent="0.3">
      <c r="A21" s="23">
        <v>7</v>
      </c>
      <c r="B21" s="54" t="s">
        <v>42</v>
      </c>
      <c r="C21" s="101">
        <v>4.75</v>
      </c>
      <c r="D21" s="46">
        <v>3.95</v>
      </c>
      <c r="E21" s="46">
        <f t="shared" si="4"/>
        <v>18.762499999999999</v>
      </c>
      <c r="F21" s="20"/>
      <c r="G21" s="32"/>
      <c r="H21" s="61"/>
      <c r="I21" s="67"/>
      <c r="J21" s="49" t="s">
        <v>20</v>
      </c>
      <c r="K21" s="37">
        <f>SUM(K15:K20)</f>
        <v>516.21749999999997</v>
      </c>
    </row>
    <row r="22" spans="1:11" x14ac:dyDescent="0.25">
      <c r="A22" s="23"/>
      <c r="B22" s="54"/>
      <c r="C22" s="101">
        <f t="shared" si="3"/>
        <v>4.5</v>
      </c>
      <c r="D22" s="46">
        <v>3.75</v>
      </c>
      <c r="E22" s="46">
        <f t="shared" si="4"/>
        <v>16.875</v>
      </c>
      <c r="F22" s="20"/>
      <c r="G22" s="32"/>
      <c r="H22" s="61"/>
      <c r="I22" s="67"/>
      <c r="J22" s="9"/>
      <c r="K22" s="35"/>
    </row>
    <row r="23" spans="1:11" ht="15.75" thickBot="1" x14ac:dyDescent="0.3">
      <c r="A23" s="23">
        <v>9</v>
      </c>
      <c r="B23" s="54" t="s">
        <v>44</v>
      </c>
      <c r="C23" s="101">
        <f t="shared" si="3"/>
        <v>6.6</v>
      </c>
      <c r="D23" s="46">
        <v>5.5</v>
      </c>
      <c r="E23" s="46">
        <f t="shared" si="4"/>
        <v>36.299999999999997</v>
      </c>
      <c r="F23" s="20"/>
      <c r="G23" s="32"/>
      <c r="H23" s="61"/>
      <c r="I23" s="67"/>
      <c r="J23" s="9"/>
      <c r="K23" s="35"/>
    </row>
    <row r="24" spans="1:11" x14ac:dyDescent="0.25">
      <c r="A24" s="23">
        <v>10</v>
      </c>
      <c r="B24" s="54" t="s">
        <v>45</v>
      </c>
      <c r="C24" s="101">
        <f t="shared" si="3"/>
        <v>6.6</v>
      </c>
      <c r="D24" s="46">
        <v>5.5</v>
      </c>
      <c r="E24" s="46">
        <f t="shared" si="4"/>
        <v>36.299999999999997</v>
      </c>
      <c r="F24" s="20"/>
      <c r="G24" s="32"/>
      <c r="H24" s="70" t="s">
        <v>23</v>
      </c>
      <c r="I24" s="71">
        <f>E27+E35+E40+E47+K21</f>
        <v>1572.2835</v>
      </c>
      <c r="J24" s="35"/>
      <c r="K24" s="35"/>
    </row>
    <row r="25" spans="1:11" x14ac:dyDescent="0.25">
      <c r="A25" s="23">
        <v>11</v>
      </c>
      <c r="B25" s="54" t="s">
        <v>46</v>
      </c>
      <c r="C25" s="101">
        <f t="shared" si="3"/>
        <v>5.7</v>
      </c>
      <c r="D25" s="46">
        <v>4.75</v>
      </c>
      <c r="E25" s="46">
        <f t="shared" si="4"/>
        <v>27.074999999999999</v>
      </c>
      <c r="F25" s="20"/>
      <c r="G25" s="32"/>
      <c r="H25" s="66" t="s">
        <v>24</v>
      </c>
      <c r="I25" s="99">
        <f>I24*0.05</f>
        <v>78.614175000000003</v>
      </c>
      <c r="J25" s="35"/>
      <c r="K25" s="35"/>
    </row>
    <row r="26" spans="1:11" ht="15.75" thickBot="1" x14ac:dyDescent="0.3">
      <c r="A26" s="24">
        <v>12</v>
      </c>
      <c r="B26" s="56" t="s">
        <v>47</v>
      </c>
      <c r="C26" s="101">
        <f t="shared" si="3"/>
        <v>5.3999999999999995</v>
      </c>
      <c r="D26" s="41">
        <v>4.5</v>
      </c>
      <c r="E26" s="41">
        <f t="shared" si="4"/>
        <v>24.299999999999997</v>
      </c>
      <c r="F26" s="20"/>
      <c r="G26" s="32"/>
      <c r="H26" s="66" t="s">
        <v>69</v>
      </c>
      <c r="I26" s="100">
        <f>I24*0.08</f>
        <v>125.78268</v>
      </c>
      <c r="J26" s="35"/>
      <c r="K26" s="35"/>
    </row>
    <row r="27" spans="1:11" ht="16.5" thickBot="1" x14ac:dyDescent="0.3">
      <c r="B27" s="57"/>
      <c r="C27" s="34"/>
      <c r="D27" s="49" t="s">
        <v>20</v>
      </c>
      <c r="E27" s="12">
        <f>SUM(E15:E26)</f>
        <v>338.08499999999998</v>
      </c>
      <c r="F27" s="21"/>
      <c r="G27" s="33"/>
      <c r="H27" s="68" t="s">
        <v>3</v>
      </c>
      <c r="I27" s="69">
        <f>SUM(I24:I26)</f>
        <v>1776.680355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86" t="s">
        <v>55</v>
      </c>
      <c r="C29" s="13" t="s">
        <v>18</v>
      </c>
      <c r="D29" s="97" t="s">
        <v>19</v>
      </c>
      <c r="E29" s="13" t="s">
        <v>2</v>
      </c>
      <c r="F29" s="20"/>
      <c r="H29" s="122" t="s">
        <v>27</v>
      </c>
      <c r="I29" s="122"/>
      <c r="J29" s="122"/>
      <c r="K29" s="122"/>
    </row>
    <row r="30" spans="1:11" x14ac:dyDescent="0.25">
      <c r="A30" s="95">
        <v>13</v>
      </c>
      <c r="B30" s="53" t="s">
        <v>50</v>
      </c>
      <c r="C30" s="101">
        <f>D30*1.2</f>
        <v>17.7</v>
      </c>
      <c r="D30" s="39">
        <v>14.75</v>
      </c>
      <c r="E30" s="38">
        <f>C30*D30</f>
        <v>261.07499999999999</v>
      </c>
      <c r="F30" s="20"/>
      <c r="H30" s="122"/>
      <c r="I30" s="122"/>
      <c r="J30" s="122"/>
      <c r="K30" s="122"/>
    </row>
    <row r="31" spans="1:11" ht="15.75" thickBot="1" x14ac:dyDescent="0.3">
      <c r="A31" s="22">
        <v>14</v>
      </c>
      <c r="B31" s="55" t="s">
        <v>51</v>
      </c>
      <c r="C31" s="101">
        <f t="shared" ref="C31:C46" si="5">D31*1.2</f>
        <v>11.4</v>
      </c>
      <c r="D31" s="40">
        <v>9.5</v>
      </c>
      <c r="E31" s="38">
        <f>C31*D31</f>
        <v>108.3</v>
      </c>
      <c r="F31" s="20"/>
    </row>
    <row r="32" spans="1:11" x14ac:dyDescent="0.25">
      <c r="A32" s="22">
        <v>15</v>
      </c>
      <c r="B32" s="55" t="s">
        <v>52</v>
      </c>
      <c r="C32" s="101">
        <f t="shared" si="5"/>
        <v>5.3999999999999995</v>
      </c>
      <c r="D32" s="40">
        <v>4.5</v>
      </c>
      <c r="E32" s="38">
        <f t="shared" ref="E32:E34" si="6">C32*D32</f>
        <v>24.299999999999997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1">
        <f t="shared" si="5"/>
        <v>9</v>
      </c>
      <c r="D33" s="46">
        <v>7.5</v>
      </c>
      <c r="E33" s="38">
        <f t="shared" si="6"/>
        <v>67.5</v>
      </c>
      <c r="F33" s="20"/>
      <c r="H33" s="123"/>
      <c r="I33" s="124"/>
      <c r="J33" s="124"/>
      <c r="K33" s="125"/>
    </row>
    <row r="34" spans="1:11" ht="15.75" thickBot="1" x14ac:dyDescent="0.3">
      <c r="A34" s="96">
        <v>17</v>
      </c>
      <c r="B34" s="56" t="s">
        <v>54</v>
      </c>
      <c r="C34" s="101">
        <f t="shared" si="5"/>
        <v>12.6</v>
      </c>
      <c r="D34" s="41">
        <v>10.5</v>
      </c>
      <c r="E34" s="37">
        <f t="shared" si="6"/>
        <v>132.29999999999998</v>
      </c>
      <c r="F34" s="20"/>
      <c r="H34" s="111"/>
      <c r="I34" s="112"/>
      <c r="J34" s="112"/>
      <c r="K34" s="113"/>
    </row>
    <row r="35" spans="1:11" ht="15.75" thickBot="1" x14ac:dyDescent="0.3">
      <c r="B35" s="58"/>
      <c r="C35" s="101"/>
      <c r="D35" s="49" t="s">
        <v>20</v>
      </c>
      <c r="E35" s="37">
        <f>SUM(E30:E34)</f>
        <v>593.47500000000002</v>
      </c>
      <c r="F35" s="20"/>
      <c r="H35" s="111"/>
      <c r="I35" s="112"/>
      <c r="J35" s="112"/>
      <c r="K35" s="113"/>
    </row>
    <row r="36" spans="1:11" ht="15.75" thickBot="1" x14ac:dyDescent="0.3">
      <c r="B36" s="58"/>
      <c r="C36" s="101"/>
      <c r="F36" s="20"/>
      <c r="G36" s="8"/>
      <c r="H36" s="111"/>
      <c r="I36" s="112"/>
      <c r="J36" s="112"/>
      <c r="K36" s="113"/>
    </row>
    <row r="37" spans="1:11" ht="16.5" customHeight="1" thickBot="1" x14ac:dyDescent="0.3">
      <c r="A37" s="25" t="s">
        <v>1</v>
      </c>
      <c r="B37" s="59" t="s">
        <v>57</v>
      </c>
      <c r="C37" s="101"/>
      <c r="D37" s="50" t="s">
        <v>19</v>
      </c>
      <c r="E37" s="13" t="s">
        <v>2</v>
      </c>
      <c r="F37" s="20"/>
      <c r="H37" s="111"/>
      <c r="I37" s="112"/>
      <c r="J37" s="112"/>
      <c r="K37" s="113"/>
    </row>
    <row r="38" spans="1:11" ht="16.5" customHeight="1" x14ac:dyDescent="0.25">
      <c r="A38" s="30">
        <v>19</v>
      </c>
      <c r="B38" s="60" t="s">
        <v>58</v>
      </c>
      <c r="C38" s="101">
        <f t="shared" si="5"/>
        <v>4.2</v>
      </c>
      <c r="D38" s="39">
        <v>3.5</v>
      </c>
      <c r="E38" s="38">
        <f t="shared" ref="E38:E39" si="7">C38*D38</f>
        <v>14.700000000000001</v>
      </c>
      <c r="F38" s="20"/>
      <c r="H38" s="111"/>
      <c r="I38" s="112"/>
      <c r="J38" s="112"/>
      <c r="K38" s="113"/>
    </row>
    <row r="39" spans="1:11" ht="16.5" customHeight="1" thickBot="1" x14ac:dyDescent="0.3">
      <c r="A39" s="24">
        <v>20</v>
      </c>
      <c r="B39" s="56" t="s">
        <v>59</v>
      </c>
      <c r="C39" s="101">
        <f t="shared" si="5"/>
        <v>3</v>
      </c>
      <c r="D39" s="41">
        <v>2.5</v>
      </c>
      <c r="E39" s="38">
        <f t="shared" si="7"/>
        <v>7.5</v>
      </c>
      <c r="F39" s="19"/>
      <c r="H39" s="111"/>
      <c r="I39" s="112"/>
      <c r="J39" s="112"/>
      <c r="K39" s="113"/>
    </row>
    <row r="40" spans="1:11" ht="15.75" customHeight="1" thickBot="1" x14ac:dyDescent="0.3">
      <c r="A40" s="32"/>
      <c r="B40" s="61"/>
      <c r="C40" s="101"/>
      <c r="D40" s="88" t="s">
        <v>20</v>
      </c>
      <c r="E40" s="11">
        <f>SUM(E38:E39)</f>
        <v>22.200000000000003</v>
      </c>
      <c r="F40" s="20"/>
      <c r="H40" s="111"/>
      <c r="I40" s="112"/>
      <c r="J40" s="112"/>
      <c r="K40" s="113"/>
    </row>
    <row r="41" spans="1:11" ht="15.75" customHeight="1" thickBot="1" x14ac:dyDescent="0.3">
      <c r="B41" s="58"/>
      <c r="C41" s="101"/>
      <c r="F41" s="20"/>
      <c r="H41" s="111"/>
      <c r="I41" s="112"/>
      <c r="J41" s="112"/>
      <c r="K41" s="113"/>
    </row>
    <row r="42" spans="1:11" ht="15.75" customHeight="1" thickBot="1" x14ac:dyDescent="0.3">
      <c r="A42" s="25" t="s">
        <v>1</v>
      </c>
      <c r="B42" s="86" t="s">
        <v>60</v>
      </c>
      <c r="C42" s="13" t="s">
        <v>18</v>
      </c>
      <c r="D42" s="98" t="s">
        <v>19</v>
      </c>
      <c r="E42" s="13" t="s">
        <v>2</v>
      </c>
      <c r="F42" s="20"/>
      <c r="H42" s="111"/>
      <c r="I42" s="112"/>
      <c r="J42" s="112"/>
      <c r="K42" s="113"/>
    </row>
    <row r="43" spans="1:11" ht="15.75" customHeight="1" thickBot="1" x14ac:dyDescent="0.3">
      <c r="A43" s="95">
        <v>17</v>
      </c>
      <c r="B43" s="62" t="s">
        <v>61</v>
      </c>
      <c r="C43" s="101">
        <f t="shared" si="5"/>
        <v>5.94</v>
      </c>
      <c r="D43" s="39">
        <v>4.95</v>
      </c>
      <c r="E43" s="39">
        <f t="shared" ref="E43:E46" si="8">C43*D43</f>
        <v>29.403000000000002</v>
      </c>
      <c r="F43" s="20"/>
      <c r="H43" s="111"/>
      <c r="I43" s="112"/>
      <c r="J43" s="112"/>
      <c r="K43" s="113"/>
    </row>
    <row r="44" spans="1:11" ht="16.5" customHeight="1" thickBot="1" x14ac:dyDescent="0.3">
      <c r="A44" s="22">
        <v>18</v>
      </c>
      <c r="B44" s="63" t="s">
        <v>62</v>
      </c>
      <c r="C44" s="101">
        <f t="shared" si="5"/>
        <v>5.3999999999999995</v>
      </c>
      <c r="D44" s="39">
        <v>4.5</v>
      </c>
      <c r="E44" s="40">
        <f t="shared" si="8"/>
        <v>24.299999999999997</v>
      </c>
      <c r="F44" s="20"/>
      <c r="H44" s="52" t="s">
        <v>22</v>
      </c>
      <c r="I44" s="109"/>
      <c r="J44" s="109"/>
      <c r="K44" s="110"/>
    </row>
    <row r="45" spans="1:11" ht="15.75" thickBot="1" x14ac:dyDescent="0.3">
      <c r="A45" s="22"/>
      <c r="B45" s="63"/>
      <c r="C45" s="101">
        <f t="shared" si="5"/>
        <v>5.94</v>
      </c>
      <c r="D45" s="39">
        <v>4.95</v>
      </c>
      <c r="E45" s="40">
        <f t="shared" si="8"/>
        <v>29.403000000000002</v>
      </c>
      <c r="F45" s="20"/>
    </row>
    <row r="46" spans="1:11" ht="15.75" thickBot="1" x14ac:dyDescent="0.3">
      <c r="A46" s="96">
        <v>20</v>
      </c>
      <c r="B46" s="64" t="s">
        <v>64</v>
      </c>
      <c r="C46" s="101">
        <f t="shared" si="5"/>
        <v>4.8</v>
      </c>
      <c r="D46" s="11">
        <v>4</v>
      </c>
      <c r="E46" s="12">
        <f t="shared" si="8"/>
        <v>19.2</v>
      </c>
    </row>
    <row r="47" spans="1:11" ht="15.75" thickBot="1" x14ac:dyDescent="0.3">
      <c r="D47" s="49" t="s">
        <v>20</v>
      </c>
      <c r="E47" s="12">
        <f>SUM(E43:E46)</f>
        <v>102.30600000000001</v>
      </c>
    </row>
  </sheetData>
  <protectedRanges>
    <protectedRange sqref="C3:E6 C9:D9 C11:D11 C12:E12 K11:K12 H33:K43 I44:K44 H46:K46 C15:C26 C30:C41 C43:C46 I15:I20" name="Plage1"/>
    <protectedRange sqref="K10" name="Plage1_1"/>
    <protectedRange sqref="K4:K9" name="Plage1_1_2"/>
  </protectedRanges>
  <mergeCells count="19">
    <mergeCell ref="I44:K44"/>
    <mergeCell ref="H38:K38"/>
    <mergeCell ref="H39:K39"/>
    <mergeCell ref="H40:K40"/>
    <mergeCell ref="H41:K41"/>
    <mergeCell ref="H42:K42"/>
    <mergeCell ref="H43:K43"/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</mergeCells>
  <hyperlinks>
    <hyperlink ref="I4" r:id="rId1" xr:uid="{A9BAD0ED-7B3B-475A-9BB9-C6CB57A7D990}"/>
    <hyperlink ref="I5" r:id="rId2" xr:uid="{ED3D2AAC-4C07-408E-94E5-7C69F027560C}"/>
    <hyperlink ref="I6" r:id="rId3" xr:uid="{C9D56F51-A0EC-4F94-B7F3-98A8B6472DE2}"/>
    <hyperlink ref="I7" r:id="rId4" xr:uid="{CCC97A20-40CE-4093-8635-6FC5FA58F069}"/>
    <hyperlink ref="I8" r:id="rId5" xr:uid="{891BFCC1-566A-426F-ABB3-9217DECDB962}"/>
    <hyperlink ref="I9" r:id="rId6" display="mailto:BriocheDoree418@hotmail.com" xr:uid="{6A803DB7-47C7-4A9E-AE98-8C926BFDA343}"/>
  </hyperlinks>
  <pageMargins left="0.7" right="0.7" top="0.75" bottom="0.75" header="0.3" footer="0.3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F3CC82FB99F74FA0CBA170B1F54891" ma:contentTypeVersion="13" ma:contentTypeDescription="Crée un document." ma:contentTypeScope="" ma:versionID="c7df3ac83577943006f51a9008873045">
  <xsd:schema xmlns:xsd="http://www.w3.org/2001/XMLSchema" xmlns:xs="http://www.w3.org/2001/XMLSchema" xmlns:p="http://schemas.microsoft.com/office/2006/metadata/properties" xmlns:ns2="f9cc6eb9-3ced-403b-b531-4425f75da247" xmlns:ns3="1f95919c-49a5-435d-8d08-40636e84ccc4" targetNamespace="http://schemas.microsoft.com/office/2006/metadata/properties" ma:root="true" ma:fieldsID="54f730c3f9bb6b426b95a144299f7b89" ns2:_="" ns3:_="">
    <xsd:import namespace="f9cc6eb9-3ced-403b-b531-4425f75da247"/>
    <xsd:import namespace="1f95919c-49a5-435d-8d08-40636e84c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c6eb9-3ced-403b-b531-4425f75da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5919c-49a5-435d-8d08-40636e84c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96F578-FB80-421E-8E79-87D183DE966E}"/>
</file>

<file path=customXml/itemProps2.xml><?xml version="1.0" encoding="utf-8"?>
<ds:datastoreItem xmlns:ds="http://schemas.openxmlformats.org/officeDocument/2006/customXml" ds:itemID="{F2A18014-8AD9-4C6D-B512-DB8B28BAC0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038F00-370B-4814-9CCA-603402E7D748}">
  <ds:schemaRefs>
    <ds:schemaRef ds:uri="1f95919c-49a5-435d-8d08-40636e84ccc4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f9cc6eb9-3ced-403b-b531-4425f75da247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10%</vt:lpstr>
      <vt:lpstr>New</vt:lpstr>
      <vt:lpstr>15%</vt:lpstr>
      <vt:lpstr>20%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Verneuil</dc:creator>
  <cp:lastModifiedBy>Louise Jasmin</cp:lastModifiedBy>
  <cp:lastPrinted>2019-10-16T15:49:04Z</cp:lastPrinted>
  <dcterms:created xsi:type="dcterms:W3CDTF">2016-06-16T11:35:40Z</dcterms:created>
  <dcterms:modified xsi:type="dcterms:W3CDTF">2022-04-04T19:46:45Z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0x010100A3F3CC82FB99F74FA0CBA170B1F54891</vt:lpwstr>
  </property>
  <property fmtid="{D5CDD505-2E9C-101B-9397-08002B2CF9AE}" pid="3" name="Order">
    <vt:r8>110600</vt:r8>
  </property>
</Properties>
</file>